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yoshi\Desktop\"/>
    </mc:Choice>
  </mc:AlternateContent>
  <xr:revisionPtr revIDLastSave="0" documentId="13_ncr:1_{A5D5FFD3-3989-4A18-83DF-E115B65C6606}" xr6:coauthVersionLast="47" xr6:coauthVersionMax="47" xr10:uidLastSave="{00000000-0000-0000-0000-000000000000}"/>
  <workbookProtection workbookAlgorithmName="SHA-512" workbookHashValue="8oZvVgL8KkN/EA1ziZ7dTDXuL7N7d6Yp10RQfVP2ztMriTlHoRrxokTIF63SHdTMtVXpY97Bn3pyZJTYAgxLKA==" workbookSaltValue="25QDfeBby8bTn5qvbIVn3g==" workbookSpinCount="100000" lockStructure="1"/>
  <bookViews>
    <workbookView xWindow="-120" yWindow="-120" windowWidth="29040" windowHeight="15720" xr2:uid="{4C6977F9-919D-449D-8D40-BDE27AA873A2}"/>
  </bookViews>
  <sheets>
    <sheet name="カレンダー" sheetId="4" r:id="rId1"/>
    <sheet name="就労日数用" sheetId="6" state="hidden" r:id="rId2"/>
    <sheet name="syukujitsu" sheetId="5" state="hidden" r:id="rId3"/>
    <sheet name="英語" sheetId="7" state="hidden" r:id="rId4"/>
  </sheets>
  <definedNames>
    <definedName name="_xlnm.Print_Area" localSheetId="0">カレンダー!$A$1:$S$44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7" l="1"/>
  <c r="B14" i="7"/>
  <c r="C14" i="7" s="1"/>
  <c r="K4" i="4"/>
  <c r="K7" i="4" s="1"/>
  <c r="A4" i="4"/>
  <c r="A7" i="4" s="1"/>
  <c r="K2" i="4"/>
  <c r="C4" i="4"/>
  <c r="B3" i="6"/>
  <c r="E3" i="6" s="1"/>
  <c r="C11" i="4"/>
  <c r="M39" i="4"/>
  <c r="K39" i="4"/>
  <c r="K42" i="4" s="1"/>
  <c r="M32" i="4"/>
  <c r="M33" i="4" s="1"/>
  <c r="M34" i="4" s="1"/>
  <c r="M35" i="4" s="1"/>
  <c r="M36" i="4" s="1"/>
  <c r="K32" i="4"/>
  <c r="K33" i="4" s="1"/>
  <c r="M25" i="4"/>
  <c r="K25" i="4"/>
  <c r="K26" i="4" s="1"/>
  <c r="M18" i="4"/>
  <c r="M19" i="4" s="1"/>
  <c r="M20" i="4" s="1"/>
  <c r="M21" i="4" s="1"/>
  <c r="M22" i="4" s="1"/>
  <c r="K18" i="4"/>
  <c r="K21" i="4" s="1"/>
  <c r="M11" i="4"/>
  <c r="K11" i="4"/>
  <c r="K14" i="4" s="1"/>
  <c r="M4" i="4"/>
  <c r="C39" i="4"/>
  <c r="A39" i="4"/>
  <c r="A42" i="4" s="1"/>
  <c r="C32" i="4"/>
  <c r="A32" i="4"/>
  <c r="A33" i="4" s="1"/>
  <c r="C25" i="4"/>
  <c r="A25" i="4"/>
  <c r="A26" i="4" s="1"/>
  <c r="C18" i="4"/>
  <c r="D18" i="4" s="1"/>
  <c r="A18" i="4"/>
  <c r="A21" i="4" s="1"/>
  <c r="A11" i="4"/>
  <c r="A14" i="4" s="1"/>
  <c r="B4" i="6"/>
  <c r="E4" i="6" s="1"/>
  <c r="B5" i="6"/>
  <c r="C5" i="6" s="1"/>
  <c r="B6" i="6"/>
  <c r="C6" i="6" s="1"/>
  <c r="B7" i="6"/>
  <c r="E7" i="6" s="1"/>
  <c r="B8" i="6"/>
  <c r="E8" i="6" s="1"/>
  <c r="B9" i="6"/>
  <c r="B10" i="6"/>
  <c r="C10" i="6" s="1"/>
  <c r="B11" i="6"/>
  <c r="B12" i="6"/>
  <c r="B13" i="6"/>
  <c r="E13" i="6" s="1"/>
  <c r="B14" i="6"/>
  <c r="E14" i="6" s="1"/>
  <c r="B15" i="6"/>
  <c r="E15" i="6" s="1"/>
  <c r="B16" i="6"/>
  <c r="E16" i="6" s="1"/>
  <c r="B17" i="6"/>
  <c r="C17" i="6" s="1"/>
  <c r="B18" i="6"/>
  <c r="E18" i="6" s="1"/>
  <c r="B19" i="6"/>
  <c r="C19" i="6" s="1"/>
  <c r="B20" i="6"/>
  <c r="E20" i="6" s="1"/>
  <c r="B21" i="6"/>
  <c r="B22" i="6"/>
  <c r="C22" i="6" s="1"/>
  <c r="B23" i="6"/>
  <c r="E23" i="6" s="1"/>
  <c r="B24" i="6"/>
  <c r="E24" i="6" s="1"/>
  <c r="B25" i="6"/>
  <c r="E25" i="6" s="1"/>
  <c r="B26" i="6"/>
  <c r="C26" i="6" s="1"/>
  <c r="B27" i="6"/>
  <c r="E27" i="6" s="1"/>
  <c r="B28" i="6"/>
  <c r="E28" i="6" s="1"/>
  <c r="B29" i="6"/>
  <c r="C29" i="6" s="1"/>
  <c r="B30" i="6"/>
  <c r="E30" i="6" s="1"/>
  <c r="B31" i="6"/>
  <c r="C31" i="6" s="1"/>
  <c r="B32" i="6"/>
  <c r="B33" i="6"/>
  <c r="B34" i="6"/>
  <c r="C34" i="6" s="1"/>
  <c r="B35" i="6"/>
  <c r="E35" i="6" s="1"/>
  <c r="B36" i="6"/>
  <c r="B37" i="6"/>
  <c r="E37" i="6" s="1"/>
  <c r="B38" i="6"/>
  <c r="E38" i="6" s="1"/>
  <c r="B39" i="6"/>
  <c r="E39" i="6" s="1"/>
  <c r="B40" i="6"/>
  <c r="E40" i="6" s="1"/>
  <c r="B41" i="6"/>
  <c r="C41" i="6" s="1"/>
  <c r="B42" i="6"/>
  <c r="E42" i="6" s="1"/>
  <c r="B43" i="6"/>
  <c r="C43" i="6" s="1"/>
  <c r="B44" i="6"/>
  <c r="B45" i="6"/>
  <c r="B46" i="6"/>
  <c r="C46" i="6" s="1"/>
  <c r="B47" i="6"/>
  <c r="E47" i="6" s="1"/>
  <c r="B48" i="6"/>
  <c r="E48" i="6" s="1"/>
  <c r="B49" i="6"/>
  <c r="E49" i="6" s="1"/>
  <c r="B50" i="6"/>
  <c r="C50" i="6" s="1"/>
  <c r="B51" i="6"/>
  <c r="E51" i="6" s="1"/>
  <c r="B52" i="6"/>
  <c r="E52" i="6" s="1"/>
  <c r="B53" i="6"/>
  <c r="C53" i="6" s="1"/>
  <c r="B54" i="6"/>
  <c r="C54" i="6" s="1"/>
  <c r="B55" i="6"/>
  <c r="C55" i="6" s="1"/>
  <c r="B56" i="6"/>
  <c r="B57" i="6"/>
  <c r="B58" i="6"/>
  <c r="C58" i="6" s="1"/>
  <c r="B59" i="6"/>
  <c r="B60" i="6"/>
  <c r="E60" i="6" s="1"/>
  <c r="B61" i="6"/>
  <c r="E61" i="6" s="1"/>
  <c r="B62" i="6"/>
  <c r="E62" i="6" s="1"/>
  <c r="B63" i="6"/>
  <c r="E63" i="6" s="1"/>
  <c r="B64" i="6"/>
  <c r="E64" i="6" s="1"/>
  <c r="B65" i="6"/>
  <c r="E65" i="6" s="1"/>
  <c r="B66" i="6"/>
  <c r="E66" i="6" s="1"/>
  <c r="B67" i="6"/>
  <c r="C67" i="6" s="1"/>
  <c r="B68" i="6"/>
  <c r="B69" i="6"/>
  <c r="B70" i="6"/>
  <c r="C70" i="6" s="1"/>
  <c r="B71" i="6"/>
  <c r="E71" i="6" s="1"/>
  <c r="B72" i="6"/>
  <c r="E72" i="6" s="1"/>
  <c r="B73" i="6"/>
  <c r="C73" i="6" s="1"/>
  <c r="B74" i="6"/>
  <c r="E74" i="6" s="1"/>
  <c r="B75" i="6"/>
  <c r="E75" i="6" s="1"/>
  <c r="B76" i="6"/>
  <c r="E76" i="6" s="1"/>
  <c r="B77" i="6"/>
  <c r="C77" i="6" s="1"/>
  <c r="B78" i="6"/>
  <c r="C78" i="6" s="1"/>
  <c r="B79" i="6"/>
  <c r="C79" i="6" s="1"/>
  <c r="B80" i="6"/>
  <c r="B81" i="6"/>
  <c r="B82" i="6"/>
  <c r="C82" i="6" s="1"/>
  <c r="B83" i="6"/>
  <c r="B84" i="6"/>
  <c r="B85" i="6"/>
  <c r="E85" i="6" s="1"/>
  <c r="B86" i="6"/>
  <c r="E86" i="6" s="1"/>
  <c r="B87" i="6"/>
  <c r="E87" i="6" s="1"/>
  <c r="B88" i="6"/>
  <c r="E88" i="6" s="1"/>
  <c r="B89" i="6"/>
  <c r="C89" i="6" s="1"/>
  <c r="B90" i="6"/>
  <c r="E90" i="6" s="1"/>
  <c r="B91" i="6"/>
  <c r="C91" i="6" s="1"/>
  <c r="B92" i="6"/>
  <c r="B93" i="6"/>
  <c r="B94" i="6"/>
  <c r="C94" i="6" s="1"/>
  <c r="B95" i="6"/>
  <c r="E95" i="6" s="1"/>
  <c r="B96" i="6"/>
  <c r="E96" i="6" s="1"/>
  <c r="B97" i="6"/>
  <c r="C97" i="6" s="1"/>
  <c r="B98" i="6"/>
  <c r="C98" i="6" s="1"/>
  <c r="B99" i="6"/>
  <c r="E99" i="6" s="1"/>
  <c r="B100" i="6"/>
  <c r="E100" i="6" s="1"/>
  <c r="B101" i="6"/>
  <c r="C101" i="6" s="1"/>
  <c r="B102" i="6"/>
  <c r="E102" i="6" s="1"/>
  <c r="B103" i="6"/>
  <c r="E103" i="6" s="1"/>
  <c r="B104" i="6"/>
  <c r="B105" i="6"/>
  <c r="B106" i="6"/>
  <c r="C106" i="6" s="1"/>
  <c r="B107" i="6"/>
  <c r="E107" i="6" s="1"/>
  <c r="B108" i="6"/>
  <c r="B109" i="6"/>
  <c r="E109" i="6" s="1"/>
  <c r="B110" i="6"/>
  <c r="E110" i="6" s="1"/>
  <c r="B111" i="6"/>
  <c r="E111" i="6" s="1"/>
  <c r="B112" i="6"/>
  <c r="E112" i="6" s="1"/>
  <c r="B113" i="6"/>
  <c r="C113" i="6" s="1"/>
  <c r="B114" i="6"/>
  <c r="E114" i="6" s="1"/>
  <c r="B115" i="6"/>
  <c r="C115" i="6" s="1"/>
  <c r="B116" i="6"/>
  <c r="B117" i="6"/>
  <c r="B118" i="6"/>
  <c r="C118" i="6" s="1"/>
  <c r="B119" i="6"/>
  <c r="E119" i="6" s="1"/>
  <c r="B120" i="6"/>
  <c r="E120" i="6" s="1"/>
  <c r="B121" i="6"/>
  <c r="E121" i="6" s="1"/>
  <c r="B122" i="6"/>
  <c r="C122" i="6" s="1"/>
  <c r="B123" i="6"/>
  <c r="E123" i="6" s="1"/>
  <c r="B124" i="6"/>
  <c r="E124" i="6" s="1"/>
  <c r="B125" i="6"/>
  <c r="C125" i="6" s="1"/>
  <c r="B126" i="6"/>
  <c r="C126" i="6" s="1"/>
  <c r="B127" i="6"/>
  <c r="E127" i="6" s="1"/>
  <c r="B128" i="6"/>
  <c r="B129" i="6"/>
  <c r="B130" i="6"/>
  <c r="C130" i="6" s="1"/>
  <c r="B131" i="6"/>
  <c r="B132" i="6"/>
  <c r="E132" i="6" s="1"/>
  <c r="B133" i="6"/>
  <c r="E133" i="6" s="1"/>
  <c r="B134" i="6"/>
  <c r="E134" i="6" s="1"/>
  <c r="B135" i="6"/>
  <c r="E135" i="6" s="1"/>
  <c r="B136" i="6"/>
  <c r="E136" i="6" s="1"/>
  <c r="B137" i="6"/>
  <c r="C137" i="6" s="1"/>
  <c r="B138" i="6"/>
  <c r="E138" i="6" s="1"/>
  <c r="B139" i="6"/>
  <c r="C139" i="6" s="1"/>
  <c r="B140" i="6"/>
  <c r="B141" i="6"/>
  <c r="B142" i="6"/>
  <c r="C142" i="6" s="1"/>
  <c r="B143" i="6"/>
  <c r="E143" i="6" s="1"/>
  <c r="B144" i="6"/>
  <c r="E144" i="6" s="1"/>
  <c r="B145" i="6"/>
  <c r="C145" i="6" s="1"/>
  <c r="B146" i="6"/>
  <c r="E146" i="6" s="1"/>
  <c r="B147" i="6"/>
  <c r="E147" i="6" s="1"/>
  <c r="B148" i="6"/>
  <c r="E148" i="6" s="1"/>
  <c r="B149" i="6"/>
  <c r="C149" i="6" s="1"/>
  <c r="B150" i="6"/>
  <c r="C150" i="6" s="1"/>
  <c r="B151" i="6"/>
  <c r="C151" i="6" s="1"/>
  <c r="B152" i="6"/>
  <c r="B153" i="6"/>
  <c r="B154" i="6"/>
  <c r="C154" i="6" s="1"/>
  <c r="B155" i="6"/>
  <c r="B156" i="6"/>
  <c r="B157" i="6"/>
  <c r="E157" i="6" s="1"/>
  <c r="B158" i="6"/>
  <c r="E158" i="6" s="1"/>
  <c r="B159" i="6"/>
  <c r="E159" i="6" s="1"/>
  <c r="B160" i="6"/>
  <c r="E160" i="6" s="1"/>
  <c r="B161" i="6"/>
  <c r="E161" i="6" s="1"/>
  <c r="B162" i="6"/>
  <c r="E162" i="6" s="1"/>
  <c r="B163" i="6"/>
  <c r="E163" i="6" s="1"/>
  <c r="B164" i="6"/>
  <c r="B165" i="6"/>
  <c r="B166" i="6"/>
  <c r="C166" i="6" s="1"/>
  <c r="B167" i="6"/>
  <c r="E167" i="6" s="1"/>
  <c r="B168" i="6"/>
  <c r="E168" i="6" s="1"/>
  <c r="B169" i="6"/>
  <c r="C169" i="6" s="1"/>
  <c r="B170" i="6"/>
  <c r="C170" i="6" s="1"/>
  <c r="B171" i="6"/>
  <c r="E171" i="6" s="1"/>
  <c r="B172" i="6"/>
  <c r="E172" i="6" s="1"/>
  <c r="B173" i="6"/>
  <c r="C173" i="6" s="1"/>
  <c r="B174" i="6"/>
  <c r="E174" i="6" s="1"/>
  <c r="B175" i="6"/>
  <c r="C175" i="6" s="1"/>
  <c r="B176" i="6"/>
  <c r="B177" i="6"/>
  <c r="B178" i="6"/>
  <c r="C178" i="6" s="1"/>
  <c r="B179" i="6"/>
  <c r="E179" i="6" s="1"/>
  <c r="B180" i="6"/>
  <c r="B181" i="6"/>
  <c r="E181" i="6" s="1"/>
  <c r="B182" i="6"/>
  <c r="E182" i="6" s="1"/>
  <c r="B183" i="6"/>
  <c r="E183" i="6" s="1"/>
  <c r="B184" i="6"/>
  <c r="E184" i="6" s="1"/>
  <c r="B185" i="6"/>
  <c r="E185" i="6" s="1"/>
  <c r="B186" i="6"/>
  <c r="E186" i="6" s="1"/>
  <c r="B187" i="6"/>
  <c r="C187" i="6" s="1"/>
  <c r="B188" i="6"/>
  <c r="B189" i="6"/>
  <c r="B190" i="6"/>
  <c r="C190" i="6" s="1"/>
  <c r="B191" i="6"/>
  <c r="E191" i="6" s="1"/>
  <c r="B192" i="6"/>
  <c r="E192" i="6" s="1"/>
  <c r="B193" i="6"/>
  <c r="E193" i="6" s="1"/>
  <c r="B194" i="6"/>
  <c r="C194" i="6" s="1"/>
  <c r="B195" i="6"/>
  <c r="E195" i="6" s="1"/>
  <c r="B196" i="6"/>
  <c r="E196" i="6" s="1"/>
  <c r="B197" i="6"/>
  <c r="C197" i="6" s="1"/>
  <c r="B198" i="6"/>
  <c r="C198" i="6" s="1"/>
  <c r="B199" i="6"/>
  <c r="C199" i="6" s="1"/>
  <c r="B200" i="6"/>
  <c r="E200" i="6" s="1"/>
  <c r="B201" i="6"/>
  <c r="B202" i="6"/>
  <c r="C202" i="6" s="1"/>
  <c r="B203" i="6"/>
  <c r="B204" i="6"/>
  <c r="E204" i="6" s="1"/>
  <c r="B205" i="6"/>
  <c r="E205" i="6" s="1"/>
  <c r="B206" i="6"/>
  <c r="E206" i="6" s="1"/>
  <c r="B207" i="6"/>
  <c r="E207" i="6" s="1"/>
  <c r="B208" i="6"/>
  <c r="E208" i="6" s="1"/>
  <c r="B209" i="6"/>
  <c r="C209" i="6" s="1"/>
  <c r="B210" i="6"/>
  <c r="E210" i="6" s="1"/>
  <c r="B211" i="6"/>
  <c r="C211" i="6" s="1"/>
  <c r="B212" i="6"/>
  <c r="B213" i="6"/>
  <c r="B214" i="6"/>
  <c r="C214" i="6" s="1"/>
  <c r="B215" i="6"/>
  <c r="E215" i="6" s="1"/>
  <c r="B216" i="6"/>
  <c r="E216" i="6" s="1"/>
  <c r="B217" i="6"/>
  <c r="C217" i="6" s="1"/>
  <c r="B218" i="6"/>
  <c r="E218" i="6" s="1"/>
  <c r="B219" i="6"/>
  <c r="E219" i="6" s="1"/>
  <c r="B220" i="6"/>
  <c r="E220" i="6" s="1"/>
  <c r="B221" i="6"/>
  <c r="C221" i="6" s="1"/>
  <c r="B222" i="6"/>
  <c r="C222" i="6" s="1"/>
  <c r="B223" i="6"/>
  <c r="E223" i="6" s="1"/>
  <c r="B224" i="6"/>
  <c r="E224" i="6" s="1"/>
  <c r="B225" i="6"/>
  <c r="B226" i="6"/>
  <c r="C226" i="6" s="1"/>
  <c r="B227" i="6"/>
  <c r="B228" i="6"/>
  <c r="B229" i="6"/>
  <c r="E229" i="6" s="1"/>
  <c r="B230" i="6"/>
  <c r="E230" i="6" s="1"/>
  <c r="B231" i="6"/>
  <c r="E231" i="6" s="1"/>
  <c r="B232" i="6"/>
  <c r="E232" i="6" s="1"/>
  <c r="B233" i="6"/>
  <c r="C233" i="6" s="1"/>
  <c r="B234" i="6"/>
  <c r="E234" i="6" s="1"/>
  <c r="B235" i="6"/>
  <c r="B236" i="6"/>
  <c r="B237" i="6"/>
  <c r="B238" i="6"/>
  <c r="C238" i="6" s="1"/>
  <c r="B239" i="6"/>
  <c r="E239" i="6" s="1"/>
  <c r="B240" i="6"/>
  <c r="E240" i="6" s="1"/>
  <c r="B241" i="6"/>
  <c r="C241" i="6" s="1"/>
  <c r="B242" i="6"/>
  <c r="C242" i="6" s="1"/>
  <c r="B243" i="6"/>
  <c r="E243" i="6" s="1"/>
  <c r="B244" i="6"/>
  <c r="E244" i="6" s="1"/>
  <c r="B245" i="6"/>
  <c r="C245" i="6" s="1"/>
  <c r="B246" i="6"/>
  <c r="E246" i="6" s="1"/>
  <c r="B247" i="6"/>
  <c r="B248" i="6"/>
  <c r="B249" i="6"/>
  <c r="C249" i="6" s="1"/>
  <c r="B250" i="6"/>
  <c r="C250" i="6" s="1"/>
  <c r="B251" i="6"/>
  <c r="E251" i="6" s="1"/>
  <c r="B252" i="6"/>
  <c r="B253" i="6"/>
  <c r="E253" i="6" s="1"/>
  <c r="B254" i="6"/>
  <c r="E254" i="6" s="1"/>
  <c r="B255" i="6"/>
  <c r="E255" i="6" s="1"/>
  <c r="B256" i="6"/>
  <c r="E256" i="6" s="1"/>
  <c r="B257" i="6"/>
  <c r="C257" i="6" s="1"/>
  <c r="B258" i="6"/>
  <c r="E258" i="6" s="1"/>
  <c r="B259" i="6"/>
  <c r="B260" i="6"/>
  <c r="B261" i="6"/>
  <c r="C261" i="6" s="1"/>
  <c r="B262" i="6"/>
  <c r="C262" i="6" s="1"/>
  <c r="B263" i="6"/>
  <c r="E263" i="6" s="1"/>
  <c r="B264" i="6"/>
  <c r="E264" i="6" s="1"/>
  <c r="B265" i="6"/>
  <c r="E265" i="6" s="1"/>
  <c r="B266" i="6"/>
  <c r="C266" i="6" s="1"/>
  <c r="B267" i="6"/>
  <c r="E267" i="6" s="1"/>
  <c r="B268" i="6"/>
  <c r="E268" i="6" s="1"/>
  <c r="B269" i="6"/>
  <c r="C269" i="6" s="1"/>
  <c r="B270" i="6"/>
  <c r="C270" i="6" s="1"/>
  <c r="B271" i="6"/>
  <c r="B272" i="6"/>
  <c r="B273" i="6"/>
  <c r="C273" i="6" s="1"/>
  <c r="B274" i="6"/>
  <c r="C274" i="6" s="1"/>
  <c r="B275" i="6"/>
  <c r="B276" i="6"/>
  <c r="E276" i="6" s="1"/>
  <c r="B277" i="6"/>
  <c r="E277" i="6" s="1"/>
  <c r="B278" i="6"/>
  <c r="E278" i="6" s="1"/>
  <c r="B279" i="6"/>
  <c r="E279" i="6" s="1"/>
  <c r="B280" i="6"/>
  <c r="E280" i="6" s="1"/>
  <c r="B281" i="6"/>
  <c r="E281" i="6" s="1"/>
  <c r="B282" i="6"/>
  <c r="E282" i="6" s="1"/>
  <c r="B283" i="6"/>
  <c r="B284" i="6"/>
  <c r="B285" i="6"/>
  <c r="C285" i="6" s="1"/>
  <c r="B286" i="6"/>
  <c r="C286" i="6" s="1"/>
  <c r="B287" i="6"/>
  <c r="E287" i="6" s="1"/>
  <c r="B288" i="6"/>
  <c r="E288" i="6" s="1"/>
  <c r="B289" i="6"/>
  <c r="C289" i="6" s="1"/>
  <c r="B290" i="6"/>
  <c r="E290" i="6" s="1"/>
  <c r="B291" i="6"/>
  <c r="E291" i="6" s="1"/>
  <c r="B292" i="6"/>
  <c r="E292" i="6" s="1"/>
  <c r="B293" i="6"/>
  <c r="C293" i="6" s="1"/>
  <c r="B294" i="6"/>
  <c r="C294" i="6" s="1"/>
  <c r="B295" i="6"/>
  <c r="B296" i="6"/>
  <c r="B297" i="6"/>
  <c r="C297" i="6" s="1"/>
  <c r="B298" i="6"/>
  <c r="C298" i="6" s="1"/>
  <c r="B299" i="6"/>
  <c r="B300" i="6"/>
  <c r="B301" i="6"/>
  <c r="E301" i="6" s="1"/>
  <c r="B302" i="6"/>
  <c r="E302" i="6" s="1"/>
  <c r="B303" i="6"/>
  <c r="E303" i="6" s="1"/>
  <c r="B304" i="6"/>
  <c r="E304" i="6" s="1"/>
  <c r="B305" i="6"/>
  <c r="C305" i="6" s="1"/>
  <c r="B306" i="6"/>
  <c r="C306" i="6" s="1"/>
  <c r="B307" i="6"/>
  <c r="B308" i="6"/>
  <c r="B309" i="6"/>
  <c r="C309" i="6" s="1"/>
  <c r="B310" i="6"/>
  <c r="C310" i="6" s="1"/>
  <c r="B311" i="6"/>
  <c r="E311" i="6" s="1"/>
  <c r="B312" i="6"/>
  <c r="E312" i="6" s="1"/>
  <c r="B313" i="6"/>
  <c r="C313" i="6" s="1"/>
  <c r="B314" i="6"/>
  <c r="E314" i="6" s="1"/>
  <c r="B315" i="6"/>
  <c r="E315" i="6" s="1"/>
  <c r="B316" i="6"/>
  <c r="E316" i="6" s="1"/>
  <c r="B317" i="6"/>
  <c r="C317" i="6" s="1"/>
  <c r="B318" i="6"/>
  <c r="E318" i="6" s="1"/>
  <c r="B319" i="6"/>
  <c r="B320" i="6"/>
  <c r="E320" i="6" s="1"/>
  <c r="B321" i="6"/>
  <c r="C321" i="6" s="1"/>
  <c r="B322" i="6"/>
  <c r="C322" i="6" s="1"/>
  <c r="B323" i="6"/>
  <c r="E323" i="6" s="1"/>
  <c r="B324" i="6"/>
  <c r="B325" i="6"/>
  <c r="E325" i="6" s="1"/>
  <c r="B326" i="6"/>
  <c r="E326" i="6" s="1"/>
  <c r="B327" i="6"/>
  <c r="E327" i="6" s="1"/>
  <c r="B328" i="6"/>
  <c r="E328" i="6" s="1"/>
  <c r="B329" i="6"/>
  <c r="C329" i="6" s="1"/>
  <c r="B330" i="6"/>
  <c r="C330" i="6" s="1"/>
  <c r="B331" i="6"/>
  <c r="B332" i="6"/>
  <c r="B333" i="6"/>
  <c r="C333" i="6" s="1"/>
  <c r="B334" i="6"/>
  <c r="C334" i="6" s="1"/>
  <c r="B335" i="6"/>
  <c r="E335" i="6" s="1"/>
  <c r="B336" i="6"/>
  <c r="E336" i="6" s="1"/>
  <c r="B337" i="6"/>
  <c r="E337" i="6" s="1"/>
  <c r="B338" i="6"/>
  <c r="C338" i="6" s="1"/>
  <c r="B339" i="6"/>
  <c r="E339" i="6" s="1"/>
  <c r="B340" i="6"/>
  <c r="E340" i="6" s="1"/>
  <c r="B341" i="6"/>
  <c r="C341" i="6" s="1"/>
  <c r="B342" i="6"/>
  <c r="C342" i="6" s="1"/>
  <c r="B343" i="6"/>
  <c r="B344" i="6"/>
  <c r="B345" i="6"/>
  <c r="C345" i="6" s="1"/>
  <c r="B346" i="6"/>
  <c r="C346" i="6" s="1"/>
  <c r="B347" i="6"/>
  <c r="B348" i="6"/>
  <c r="E348" i="6" s="1"/>
  <c r="B349" i="6"/>
  <c r="E349" i="6" s="1"/>
  <c r="B350" i="6"/>
  <c r="E350" i="6" s="1"/>
  <c r="B351" i="6"/>
  <c r="E351" i="6" s="1"/>
  <c r="B352" i="6"/>
  <c r="E352" i="6" s="1"/>
  <c r="B353" i="6"/>
  <c r="E353" i="6" s="1"/>
  <c r="B354" i="6"/>
  <c r="C354" i="6" s="1"/>
  <c r="B355" i="6"/>
  <c r="B356" i="6"/>
  <c r="E356" i="6" s="1"/>
  <c r="B357" i="6"/>
  <c r="C357" i="6" s="1"/>
  <c r="B358" i="6"/>
  <c r="C358" i="6" s="1"/>
  <c r="B359" i="6"/>
  <c r="E359" i="6" s="1"/>
  <c r="B360" i="6"/>
  <c r="E360" i="6" s="1"/>
  <c r="B361" i="6"/>
  <c r="C361" i="6" s="1"/>
  <c r="B362" i="6"/>
  <c r="E362" i="6" s="1"/>
  <c r="B363" i="6"/>
  <c r="E363" i="6" s="1"/>
  <c r="B364" i="6"/>
  <c r="E364" i="6" s="1"/>
  <c r="B365" i="6"/>
  <c r="C365" i="6" s="1"/>
  <c r="B366" i="6"/>
  <c r="C366" i="6" s="1"/>
  <c r="B367" i="6"/>
  <c r="B2" i="6"/>
  <c r="C2" i="6" s="1"/>
  <c r="K5" i="4" l="1"/>
  <c r="K12" i="4"/>
  <c r="A35" i="4"/>
  <c r="K35" i="4"/>
  <c r="A28" i="4"/>
  <c r="K28" i="4"/>
  <c r="A40" i="4"/>
  <c r="K40" i="4"/>
  <c r="A12" i="4"/>
  <c r="A19" i="4"/>
  <c r="K19" i="4"/>
  <c r="A5" i="4"/>
  <c r="E317" i="6"/>
  <c r="E209" i="6"/>
  <c r="E113" i="6"/>
  <c r="E270" i="6"/>
  <c r="E54" i="6"/>
  <c r="E269" i="6"/>
  <c r="E53" i="6"/>
  <c r="E329" i="6"/>
  <c r="E266" i="6"/>
  <c r="E122" i="6"/>
  <c r="E245" i="6"/>
  <c r="E29" i="6"/>
  <c r="E242" i="6"/>
  <c r="E89" i="6"/>
  <c r="E26" i="6"/>
  <c r="E294" i="6"/>
  <c r="E241" i="6"/>
  <c r="E150" i="6"/>
  <c r="E293" i="6"/>
  <c r="E149" i="6"/>
  <c r="E342" i="6"/>
  <c r="E261" i="6"/>
  <c r="E233" i="6"/>
  <c r="E202" i="6"/>
  <c r="E173" i="6"/>
  <c r="E137" i="6"/>
  <c r="E77" i="6"/>
  <c r="E50" i="6"/>
  <c r="E366" i="6"/>
  <c r="E341" i="6"/>
  <c r="E313" i="6"/>
  <c r="E198" i="6"/>
  <c r="E274" i="6"/>
  <c r="E154" i="6"/>
  <c r="E94" i="6"/>
  <c r="E34" i="6"/>
  <c r="E273" i="6"/>
  <c r="E214" i="6"/>
  <c r="E297" i="6"/>
  <c r="E118" i="6"/>
  <c r="E58" i="6"/>
  <c r="E346" i="6"/>
  <c r="E238" i="6"/>
  <c r="E178" i="6"/>
  <c r="E345" i="6"/>
  <c r="E78" i="6"/>
  <c r="E365" i="6"/>
  <c r="E310" i="6"/>
  <c r="E257" i="6"/>
  <c r="E197" i="6"/>
  <c r="E170" i="6"/>
  <c r="E101" i="6"/>
  <c r="E41" i="6"/>
  <c r="E10" i="6"/>
  <c r="E338" i="6"/>
  <c r="E309" i="6"/>
  <c r="E222" i="6"/>
  <c r="E126" i="6"/>
  <c r="E70" i="6"/>
  <c r="E6" i="6"/>
  <c r="E333" i="6"/>
  <c r="E306" i="6"/>
  <c r="E221" i="6"/>
  <c r="E194" i="6"/>
  <c r="E125" i="6"/>
  <c r="E98" i="6"/>
  <c r="E5" i="6"/>
  <c r="E354" i="6"/>
  <c r="E330" i="6"/>
  <c r="E305" i="6"/>
  <c r="E97" i="6"/>
  <c r="E166" i="6"/>
  <c r="C324" i="6"/>
  <c r="E324" i="6"/>
  <c r="C300" i="6"/>
  <c r="E300" i="6"/>
  <c r="C252" i="6"/>
  <c r="E252" i="6"/>
  <c r="C228" i="6"/>
  <c r="E228" i="6"/>
  <c r="C180" i="6"/>
  <c r="E180" i="6"/>
  <c r="C156" i="6"/>
  <c r="E156" i="6"/>
  <c r="C108" i="6"/>
  <c r="E108" i="6"/>
  <c r="C84" i="6"/>
  <c r="E84" i="6"/>
  <c r="C36" i="6"/>
  <c r="E36" i="6"/>
  <c r="C12" i="6"/>
  <c r="E12" i="6"/>
  <c r="E217" i="6"/>
  <c r="E73" i="6"/>
  <c r="C347" i="6"/>
  <c r="E347" i="6"/>
  <c r="C299" i="6"/>
  <c r="E299" i="6"/>
  <c r="C275" i="6"/>
  <c r="E275" i="6"/>
  <c r="C227" i="6"/>
  <c r="E227" i="6"/>
  <c r="C203" i="6"/>
  <c r="E203" i="6"/>
  <c r="C155" i="6"/>
  <c r="E155" i="6"/>
  <c r="C131" i="6"/>
  <c r="E131" i="6"/>
  <c r="C83" i="6"/>
  <c r="E83" i="6"/>
  <c r="C59" i="6"/>
  <c r="E59" i="6"/>
  <c r="C11" i="6"/>
  <c r="E11" i="6"/>
  <c r="E361" i="6"/>
  <c r="E289" i="6"/>
  <c r="E130" i="6"/>
  <c r="C237" i="6"/>
  <c r="E237" i="6"/>
  <c r="C225" i="6"/>
  <c r="E225" i="6"/>
  <c r="C213" i="6"/>
  <c r="E213" i="6"/>
  <c r="C201" i="6"/>
  <c r="E201" i="6"/>
  <c r="C189" i="6"/>
  <c r="E189" i="6"/>
  <c r="C177" i="6"/>
  <c r="E177" i="6"/>
  <c r="C165" i="6"/>
  <c r="E165" i="6"/>
  <c r="C153" i="6"/>
  <c r="E153" i="6"/>
  <c r="C141" i="6"/>
  <c r="E141" i="6"/>
  <c r="C129" i="6"/>
  <c r="E129" i="6"/>
  <c r="C117" i="6"/>
  <c r="E117" i="6"/>
  <c r="C105" i="6"/>
  <c r="E105" i="6"/>
  <c r="C93" i="6"/>
  <c r="E93" i="6"/>
  <c r="C81" i="6"/>
  <c r="E81" i="6"/>
  <c r="C69" i="6"/>
  <c r="E69" i="6"/>
  <c r="C57" i="6"/>
  <c r="E57" i="6"/>
  <c r="C45" i="6"/>
  <c r="E45" i="6"/>
  <c r="C33" i="6"/>
  <c r="E33" i="6"/>
  <c r="C21" i="6"/>
  <c r="E21" i="6"/>
  <c r="C9" i="6"/>
  <c r="E9" i="6"/>
  <c r="E358" i="6"/>
  <c r="E322" i="6"/>
  <c r="E286" i="6"/>
  <c r="E250" i="6"/>
  <c r="E190" i="6"/>
  <c r="E46" i="6"/>
  <c r="C344" i="6"/>
  <c r="E344" i="6"/>
  <c r="C332" i="6"/>
  <c r="E332" i="6"/>
  <c r="C308" i="6"/>
  <c r="E308" i="6"/>
  <c r="C296" i="6"/>
  <c r="E296" i="6"/>
  <c r="C284" i="6"/>
  <c r="E284" i="6"/>
  <c r="C272" i="6"/>
  <c r="E272" i="6"/>
  <c r="C260" i="6"/>
  <c r="E260" i="6"/>
  <c r="C248" i="6"/>
  <c r="E248" i="6"/>
  <c r="C236" i="6"/>
  <c r="E236" i="6"/>
  <c r="C212" i="6"/>
  <c r="E212" i="6"/>
  <c r="C188" i="6"/>
  <c r="E188" i="6"/>
  <c r="C176" i="6"/>
  <c r="E176" i="6"/>
  <c r="C164" i="6"/>
  <c r="E164" i="6"/>
  <c r="C152" i="6"/>
  <c r="E152" i="6"/>
  <c r="C140" i="6"/>
  <c r="E140" i="6"/>
  <c r="C128" i="6"/>
  <c r="E128" i="6"/>
  <c r="C116" i="6"/>
  <c r="E116" i="6"/>
  <c r="C104" i="6"/>
  <c r="E104" i="6"/>
  <c r="C92" i="6"/>
  <c r="E92" i="6"/>
  <c r="C80" i="6"/>
  <c r="E80" i="6"/>
  <c r="C68" i="6"/>
  <c r="E68" i="6"/>
  <c r="C56" i="6"/>
  <c r="E56" i="6"/>
  <c r="C44" i="6"/>
  <c r="E44" i="6"/>
  <c r="C32" i="6"/>
  <c r="E32" i="6"/>
  <c r="E357" i="6"/>
  <c r="E321" i="6"/>
  <c r="E285" i="6"/>
  <c r="E249" i="6"/>
  <c r="E169" i="6"/>
  <c r="E106" i="6"/>
  <c r="C367" i="6"/>
  <c r="E367" i="6"/>
  <c r="C355" i="6"/>
  <c r="E355" i="6"/>
  <c r="C343" i="6"/>
  <c r="E343" i="6"/>
  <c r="C331" i="6"/>
  <c r="E331" i="6"/>
  <c r="C319" i="6"/>
  <c r="E319" i="6"/>
  <c r="C307" i="6"/>
  <c r="E307" i="6"/>
  <c r="C295" i="6"/>
  <c r="E295" i="6"/>
  <c r="C283" i="6"/>
  <c r="E283" i="6"/>
  <c r="C271" i="6"/>
  <c r="E271" i="6"/>
  <c r="C259" i="6"/>
  <c r="E259" i="6"/>
  <c r="C247" i="6"/>
  <c r="E247" i="6"/>
  <c r="C235" i="6"/>
  <c r="E235" i="6"/>
  <c r="E22" i="6"/>
  <c r="E2" i="6"/>
  <c r="E226" i="6"/>
  <c r="E145" i="6"/>
  <c r="E82" i="6"/>
  <c r="E334" i="6"/>
  <c r="E298" i="6"/>
  <c r="E262" i="6"/>
  <c r="E142" i="6"/>
  <c r="E17" i="6"/>
  <c r="E211" i="6"/>
  <c r="E199" i="6"/>
  <c r="E187" i="6"/>
  <c r="E175" i="6"/>
  <c r="E151" i="6"/>
  <c r="E139" i="6"/>
  <c r="E115" i="6"/>
  <c r="E91" i="6"/>
  <c r="E79" i="6"/>
  <c r="E67" i="6"/>
  <c r="E55" i="6"/>
  <c r="E43" i="6"/>
  <c r="E31" i="6"/>
  <c r="E19" i="6"/>
  <c r="C302" i="6"/>
  <c r="C230" i="6"/>
  <c r="C161" i="6"/>
  <c r="C102" i="6"/>
  <c r="C110" i="6"/>
  <c r="M40" i="4"/>
  <c r="M41" i="4" s="1"/>
  <c r="M42" i="4" s="1"/>
  <c r="M43" i="4" s="1"/>
  <c r="M44" i="4" s="1"/>
  <c r="C218" i="6"/>
  <c r="C158" i="6"/>
  <c r="C215" i="6"/>
  <c r="C38" i="6"/>
  <c r="C362" i="6"/>
  <c r="C30" i="6"/>
  <c r="C359" i="6"/>
  <c r="C290" i="6"/>
  <c r="C206" i="6"/>
  <c r="C146" i="6"/>
  <c r="C86" i="6"/>
  <c r="M12" i="4"/>
  <c r="M13" i="4" s="1"/>
  <c r="M14" i="4" s="1"/>
  <c r="M15" i="4" s="1"/>
  <c r="M16" i="4" s="1"/>
  <c r="C353" i="6"/>
  <c r="C281" i="6"/>
  <c r="C350" i="6"/>
  <c r="C134" i="6"/>
  <c r="C185" i="6"/>
  <c r="C74" i="6"/>
  <c r="C14" i="6"/>
  <c r="C326" i="6"/>
  <c r="C182" i="6"/>
  <c r="C65" i="6"/>
  <c r="D25" i="4"/>
  <c r="D26" i="4" s="1"/>
  <c r="D27" i="4" s="1"/>
  <c r="D28" i="4" s="1"/>
  <c r="D29" i="4" s="1"/>
  <c r="C254" i="6"/>
  <c r="C174" i="6"/>
  <c r="C62" i="6"/>
  <c r="C314" i="6"/>
  <c r="C265" i="6"/>
  <c r="C239" i="6"/>
  <c r="C181" i="6"/>
  <c r="C157" i="6"/>
  <c r="C133" i="6"/>
  <c r="C109" i="6"/>
  <c r="C85" i="6"/>
  <c r="C61" i="6"/>
  <c r="C13" i="6"/>
  <c r="C205" i="6"/>
  <c r="C132" i="6"/>
  <c r="C60" i="6"/>
  <c r="C348" i="6"/>
  <c r="C263" i="6"/>
  <c r="C204" i="6"/>
  <c r="C179" i="6"/>
  <c r="C107" i="6"/>
  <c r="C35" i="6"/>
  <c r="C288" i="6"/>
  <c r="C229" i="6"/>
  <c r="C287" i="6"/>
  <c r="C312" i="6"/>
  <c r="C253" i="6"/>
  <c r="M5" i="4"/>
  <c r="M6" i="4" s="1"/>
  <c r="M7" i="4" s="1"/>
  <c r="M8" i="4" s="1"/>
  <c r="M9" i="4" s="1"/>
  <c r="C337" i="6"/>
  <c r="C311" i="6"/>
  <c r="C278" i="6"/>
  <c r="C193" i="6"/>
  <c r="C121" i="6"/>
  <c r="C49" i="6"/>
  <c r="C25" i="6"/>
  <c r="C325" i="6"/>
  <c r="C240" i="6"/>
  <c r="C37" i="6"/>
  <c r="C349" i="6"/>
  <c r="C323" i="6"/>
  <c r="C264" i="6"/>
  <c r="C336" i="6"/>
  <c r="C277" i="6"/>
  <c r="C251" i="6"/>
  <c r="C192" i="6"/>
  <c r="C168" i="6"/>
  <c r="C144" i="6"/>
  <c r="C120" i="6"/>
  <c r="C96" i="6"/>
  <c r="C72" i="6"/>
  <c r="C48" i="6"/>
  <c r="C24" i="6"/>
  <c r="C335" i="6"/>
  <c r="C276" i="6"/>
  <c r="C191" i="6"/>
  <c r="C167" i="6"/>
  <c r="C143" i="6"/>
  <c r="C119" i="6"/>
  <c r="C95" i="6"/>
  <c r="C71" i="6"/>
  <c r="C47" i="6"/>
  <c r="C23" i="6"/>
  <c r="C360" i="6"/>
  <c r="C301" i="6"/>
  <c r="C216" i="6"/>
  <c r="C186" i="6"/>
  <c r="C162" i="6"/>
  <c r="C138" i="6"/>
  <c r="C114" i="6"/>
  <c r="C90" i="6"/>
  <c r="C66" i="6"/>
  <c r="C42" i="6"/>
  <c r="C18" i="6"/>
  <c r="C200" i="6"/>
  <c r="C20" i="6"/>
  <c r="C223" i="6"/>
  <c r="C127" i="6"/>
  <c r="C318" i="6"/>
  <c r="C282" i="6"/>
  <c r="C258" i="6"/>
  <c r="C246" i="6"/>
  <c r="C234" i="6"/>
  <c r="C210" i="6"/>
  <c r="C320" i="6"/>
  <c r="C364" i="6"/>
  <c r="C352" i="6"/>
  <c r="C340" i="6"/>
  <c r="C328" i="6"/>
  <c r="C316" i="6"/>
  <c r="C304" i="6"/>
  <c r="C292" i="6"/>
  <c r="C280" i="6"/>
  <c r="C268" i="6"/>
  <c r="C256" i="6"/>
  <c r="C244" i="6"/>
  <c r="C232" i="6"/>
  <c r="C220" i="6"/>
  <c r="C208" i="6"/>
  <c r="C196" i="6"/>
  <c r="C184" i="6"/>
  <c r="C172" i="6"/>
  <c r="C160" i="6"/>
  <c r="C148" i="6"/>
  <c r="C136" i="6"/>
  <c r="C124" i="6"/>
  <c r="C112" i="6"/>
  <c r="C100" i="6"/>
  <c r="C88" i="6"/>
  <c r="C76" i="6"/>
  <c r="C64" i="6"/>
  <c r="C52" i="6"/>
  <c r="C40" i="6"/>
  <c r="C28" i="6"/>
  <c r="C16" i="6"/>
  <c r="C4" i="6"/>
  <c r="C3" i="6"/>
  <c r="C224" i="6"/>
  <c r="C8" i="6"/>
  <c r="C163" i="6"/>
  <c r="C103" i="6"/>
  <c r="C7" i="6"/>
  <c r="C356" i="6"/>
  <c r="C363" i="6"/>
  <c r="C351" i="6"/>
  <c r="C339" i="6"/>
  <c r="C327" i="6"/>
  <c r="C315" i="6"/>
  <c r="C303" i="6"/>
  <c r="C291" i="6"/>
  <c r="C279" i="6"/>
  <c r="C267" i="6"/>
  <c r="C255" i="6"/>
  <c r="C243" i="6"/>
  <c r="C231" i="6"/>
  <c r="C219" i="6"/>
  <c r="C207" i="6"/>
  <c r="C195" i="6"/>
  <c r="C183" i="6"/>
  <c r="C171" i="6"/>
  <c r="C159" i="6"/>
  <c r="C147" i="6"/>
  <c r="C135" i="6"/>
  <c r="C123" i="6"/>
  <c r="C111" i="6"/>
  <c r="C99" i="6"/>
  <c r="C87" i="6"/>
  <c r="C75" i="6"/>
  <c r="C63" i="6"/>
  <c r="C51" i="6"/>
  <c r="C39" i="6"/>
  <c r="C27" i="6"/>
  <c r="C15" i="6"/>
  <c r="C12" i="4"/>
  <c r="C13" i="4" s="1"/>
  <c r="C14" i="4" s="1"/>
  <c r="C15" i="4" s="1"/>
  <c r="C16" i="4" s="1"/>
  <c r="D339" i="6"/>
  <c r="F339" i="6" s="1"/>
  <c r="D276" i="6"/>
  <c r="F276" i="6" s="1"/>
  <c r="D219" i="6"/>
  <c r="F219" i="6" s="1"/>
  <c r="D147" i="6"/>
  <c r="F147" i="6" s="1"/>
  <c r="D99" i="6"/>
  <c r="F99" i="6" s="1"/>
  <c r="D30" i="6"/>
  <c r="F30" i="6" s="1"/>
  <c r="D328" i="6"/>
  <c r="F328" i="6" s="1"/>
  <c r="D268" i="6"/>
  <c r="F268" i="6" s="1"/>
  <c r="D208" i="6"/>
  <c r="F208" i="6" s="1"/>
  <c r="D138" i="6"/>
  <c r="F138" i="6" s="1"/>
  <c r="D87" i="6"/>
  <c r="F87" i="6" s="1"/>
  <c r="D28" i="6"/>
  <c r="F28" i="6" s="1"/>
  <c r="D327" i="6"/>
  <c r="F327" i="6" s="1"/>
  <c r="D267" i="6"/>
  <c r="F267" i="6" s="1"/>
  <c r="D207" i="6"/>
  <c r="F207" i="6" s="1"/>
  <c r="D136" i="6"/>
  <c r="F136" i="6" s="1"/>
  <c r="D76" i="6"/>
  <c r="F76" i="6" s="1"/>
  <c r="D27" i="6"/>
  <c r="F27" i="6" s="1"/>
  <c r="D315" i="6"/>
  <c r="F315" i="6" s="1"/>
  <c r="D256" i="6"/>
  <c r="F256" i="6" s="1"/>
  <c r="D200" i="6"/>
  <c r="F200" i="6" s="1"/>
  <c r="D135" i="6"/>
  <c r="F135" i="6" s="1"/>
  <c r="D75" i="6"/>
  <c r="F75" i="6" s="1"/>
  <c r="D15" i="6"/>
  <c r="F15" i="6" s="1"/>
  <c r="D312" i="6"/>
  <c r="F312" i="6" s="1"/>
  <c r="D255" i="6"/>
  <c r="F255" i="6" s="1"/>
  <c r="D196" i="6"/>
  <c r="F196" i="6" s="1"/>
  <c r="D124" i="6"/>
  <c r="F124" i="6" s="1"/>
  <c r="D66" i="6"/>
  <c r="F66" i="6" s="1"/>
  <c r="D8" i="6"/>
  <c r="F8" i="6" s="1"/>
  <c r="D311" i="6"/>
  <c r="F311" i="6" s="1"/>
  <c r="D246" i="6"/>
  <c r="F246" i="6" s="1"/>
  <c r="D195" i="6"/>
  <c r="F195" i="6" s="1"/>
  <c r="D123" i="6"/>
  <c r="F123" i="6" s="1"/>
  <c r="D64" i="6"/>
  <c r="F64" i="6" s="1"/>
  <c r="D4" i="6"/>
  <c r="F4" i="6" s="1"/>
  <c r="D304" i="6"/>
  <c r="F304" i="6" s="1"/>
  <c r="D244" i="6"/>
  <c r="F244" i="6" s="1"/>
  <c r="D184" i="6"/>
  <c r="F184" i="6" s="1"/>
  <c r="D119" i="6"/>
  <c r="F119" i="6" s="1"/>
  <c r="D63" i="6"/>
  <c r="F63" i="6" s="1"/>
  <c r="D3" i="6"/>
  <c r="F3" i="6" s="1"/>
  <c r="D363" i="6"/>
  <c r="F363" i="6" s="1"/>
  <c r="D303" i="6"/>
  <c r="F303" i="6" s="1"/>
  <c r="D243" i="6"/>
  <c r="F243" i="6" s="1"/>
  <c r="D183" i="6"/>
  <c r="F183" i="6" s="1"/>
  <c r="D114" i="6"/>
  <c r="F114" i="6" s="1"/>
  <c r="D48" i="6"/>
  <c r="F48" i="6" s="1"/>
  <c r="D359" i="6"/>
  <c r="F359" i="6" s="1"/>
  <c r="D292" i="6"/>
  <c r="F292" i="6" s="1"/>
  <c r="D232" i="6"/>
  <c r="F232" i="6" s="1"/>
  <c r="D172" i="6"/>
  <c r="F172" i="6" s="1"/>
  <c r="D112" i="6"/>
  <c r="F112" i="6" s="1"/>
  <c r="D47" i="6"/>
  <c r="F47" i="6" s="1"/>
  <c r="D352" i="6"/>
  <c r="F352" i="6" s="1"/>
  <c r="D291" i="6"/>
  <c r="F291" i="6" s="1"/>
  <c r="D231" i="6"/>
  <c r="F231" i="6" s="1"/>
  <c r="D171" i="6"/>
  <c r="F171" i="6" s="1"/>
  <c r="D111" i="6"/>
  <c r="F111" i="6" s="1"/>
  <c r="D42" i="6"/>
  <c r="F42" i="6" s="1"/>
  <c r="D351" i="6"/>
  <c r="F351" i="6" s="1"/>
  <c r="D280" i="6"/>
  <c r="F280" i="6" s="1"/>
  <c r="D224" i="6"/>
  <c r="F224" i="6" s="1"/>
  <c r="D159" i="6"/>
  <c r="F159" i="6" s="1"/>
  <c r="D102" i="6"/>
  <c r="F102" i="6" s="1"/>
  <c r="D40" i="6"/>
  <c r="F40" i="6" s="1"/>
  <c r="D340" i="6"/>
  <c r="F340" i="6" s="1"/>
  <c r="D279" i="6"/>
  <c r="F279" i="6" s="1"/>
  <c r="D220" i="6"/>
  <c r="F220" i="6" s="1"/>
  <c r="D148" i="6"/>
  <c r="F148" i="6" s="1"/>
  <c r="D100" i="6"/>
  <c r="F100" i="6" s="1"/>
  <c r="D39" i="6"/>
  <c r="F39" i="6" s="1"/>
  <c r="D323" i="6"/>
  <c r="F323" i="6" s="1"/>
  <c r="D278" i="6"/>
  <c r="F278" i="6" s="1"/>
  <c r="D240" i="6"/>
  <c r="F240" i="6" s="1"/>
  <c r="D206" i="6"/>
  <c r="F206" i="6" s="1"/>
  <c r="D167" i="6"/>
  <c r="F167" i="6" s="1"/>
  <c r="D121" i="6"/>
  <c r="F121" i="6" s="1"/>
  <c r="D95" i="6"/>
  <c r="F95" i="6" s="1"/>
  <c r="D52" i="6"/>
  <c r="F52" i="6" s="1"/>
  <c r="D18" i="6"/>
  <c r="F18" i="6" s="1"/>
  <c r="D85" i="6"/>
  <c r="F85" i="6" s="1"/>
  <c r="D13" i="6"/>
  <c r="F13" i="6" s="1"/>
  <c r="D264" i="6"/>
  <c r="F264" i="6" s="1"/>
  <c r="D146" i="6"/>
  <c r="F146" i="6" s="1"/>
  <c r="D263" i="6"/>
  <c r="F263" i="6" s="1"/>
  <c r="D143" i="6"/>
  <c r="F143" i="6" s="1"/>
  <c r="D109" i="6"/>
  <c r="F109" i="6" s="1"/>
  <c r="D301" i="6"/>
  <c r="F301" i="6" s="1"/>
  <c r="D218" i="6"/>
  <c r="F218" i="6" s="1"/>
  <c r="D182" i="6"/>
  <c r="F182" i="6" s="1"/>
  <c r="D107" i="6"/>
  <c r="F107" i="6" s="1"/>
  <c r="D336" i="6"/>
  <c r="F336" i="6" s="1"/>
  <c r="D216" i="6"/>
  <c r="F216" i="6" s="1"/>
  <c r="D181" i="6"/>
  <c r="F181" i="6" s="1"/>
  <c r="D335" i="6"/>
  <c r="F335" i="6" s="1"/>
  <c r="D215" i="6"/>
  <c r="F215" i="6" s="1"/>
  <c r="D179" i="6"/>
  <c r="F179" i="6" s="1"/>
  <c r="D62" i="6"/>
  <c r="F62" i="6" s="1"/>
  <c r="D61" i="6"/>
  <c r="F61" i="6" s="1"/>
  <c r="D24" i="6"/>
  <c r="F24" i="6" s="1"/>
  <c r="D96" i="6"/>
  <c r="F96" i="6" s="1"/>
  <c r="D60" i="6"/>
  <c r="F60" i="6" s="1"/>
  <c r="D23" i="6"/>
  <c r="F23" i="6" s="1"/>
  <c r="D364" i="6"/>
  <c r="F364" i="6" s="1"/>
  <c r="D316" i="6"/>
  <c r="F316" i="6" s="1"/>
  <c r="D277" i="6"/>
  <c r="F277" i="6" s="1"/>
  <c r="D239" i="6"/>
  <c r="F239" i="6" s="1"/>
  <c r="D205" i="6"/>
  <c r="F205" i="6" s="1"/>
  <c r="D160" i="6"/>
  <c r="F160" i="6" s="1"/>
  <c r="D120" i="6"/>
  <c r="F120" i="6" s="1"/>
  <c r="D88" i="6"/>
  <c r="F88" i="6" s="1"/>
  <c r="D51" i="6"/>
  <c r="F51" i="6" s="1"/>
  <c r="D16" i="6"/>
  <c r="F16" i="6" s="1"/>
  <c r="D139" i="6"/>
  <c r="F139" i="6" s="1"/>
  <c r="D115" i="6"/>
  <c r="F115" i="6" s="1"/>
  <c r="D79" i="6"/>
  <c r="F79" i="6" s="1"/>
  <c r="D55" i="6"/>
  <c r="F55" i="6" s="1"/>
  <c r="D19" i="6"/>
  <c r="F19" i="6" s="1"/>
  <c r="D342" i="6"/>
  <c r="F342" i="6" s="1"/>
  <c r="D245" i="6"/>
  <c r="F245" i="6" s="1"/>
  <c r="D221" i="6"/>
  <c r="F221" i="6" s="1"/>
  <c r="D209" i="6"/>
  <c r="F209" i="6" s="1"/>
  <c r="D197" i="6"/>
  <c r="F197" i="6" s="1"/>
  <c r="D173" i="6"/>
  <c r="F173" i="6" s="1"/>
  <c r="D125" i="6"/>
  <c r="F125" i="6" s="1"/>
  <c r="D113" i="6"/>
  <c r="F113" i="6" s="1"/>
  <c r="D101" i="6"/>
  <c r="F101" i="6" s="1"/>
  <c r="D89" i="6"/>
  <c r="F89" i="6" s="1"/>
  <c r="D77" i="6"/>
  <c r="F77" i="6" s="1"/>
  <c r="D17" i="6"/>
  <c r="F17" i="6" s="1"/>
  <c r="D161" i="6"/>
  <c r="F161" i="6" s="1"/>
  <c r="D223" i="6"/>
  <c r="F223" i="6" s="1"/>
  <c r="D258" i="6"/>
  <c r="F258" i="6" s="1"/>
  <c r="D185" i="6"/>
  <c r="F185" i="6" s="1"/>
  <c r="D7" i="6"/>
  <c r="F7" i="6" s="1"/>
  <c r="D319" i="6"/>
  <c r="F319" i="6" s="1"/>
  <c r="D271" i="6"/>
  <c r="F271" i="6" s="1"/>
  <c r="D247" i="6"/>
  <c r="F247" i="6" s="1"/>
  <c r="D43" i="6"/>
  <c r="F43" i="6" s="1"/>
  <c r="D127" i="6"/>
  <c r="F127" i="6" s="1"/>
  <c r="D354" i="6"/>
  <c r="F354" i="6" s="1"/>
  <c r="D330" i="6"/>
  <c r="F330" i="6" s="1"/>
  <c r="D329" i="6"/>
  <c r="F329" i="6" s="1"/>
  <c r="D317" i="6"/>
  <c r="F317" i="6" s="1"/>
  <c r="D293" i="6"/>
  <c r="F293" i="6" s="1"/>
  <c r="D269" i="6"/>
  <c r="F269" i="6" s="1"/>
  <c r="D233" i="6"/>
  <c r="F233" i="6" s="1"/>
  <c r="D149" i="6"/>
  <c r="F149" i="6" s="1"/>
  <c r="D53" i="6"/>
  <c r="F53" i="6" s="1"/>
  <c r="D41" i="6"/>
  <c r="F41" i="6" s="1"/>
  <c r="D29" i="6"/>
  <c r="F29" i="6" s="1"/>
  <c r="D5" i="6"/>
  <c r="F5" i="6" s="1"/>
  <c r="D344" i="6"/>
  <c r="F344" i="6" s="1"/>
  <c r="D332" i="6"/>
  <c r="F332" i="6" s="1"/>
  <c r="D308" i="6"/>
  <c r="F308" i="6" s="1"/>
  <c r="D296" i="6"/>
  <c r="F296" i="6" s="1"/>
  <c r="D284" i="6"/>
  <c r="F284" i="6" s="1"/>
  <c r="D272" i="6"/>
  <c r="F272" i="6" s="1"/>
  <c r="D260" i="6"/>
  <c r="F260" i="6" s="1"/>
  <c r="D248" i="6"/>
  <c r="F248" i="6" s="1"/>
  <c r="D236" i="6"/>
  <c r="F236" i="6" s="1"/>
  <c r="D212" i="6"/>
  <c r="F212" i="6" s="1"/>
  <c r="D188" i="6"/>
  <c r="F188" i="6" s="1"/>
  <c r="D176" i="6"/>
  <c r="F176" i="6" s="1"/>
  <c r="D164" i="6"/>
  <c r="F164" i="6" s="1"/>
  <c r="D152" i="6"/>
  <c r="F152" i="6" s="1"/>
  <c r="D140" i="6"/>
  <c r="F140" i="6" s="1"/>
  <c r="D128" i="6"/>
  <c r="F128" i="6" s="1"/>
  <c r="D116" i="6"/>
  <c r="F116" i="6" s="1"/>
  <c r="D104" i="6"/>
  <c r="F104" i="6" s="1"/>
  <c r="D92" i="6"/>
  <c r="F92" i="6" s="1"/>
  <c r="D80" i="6"/>
  <c r="F80" i="6" s="1"/>
  <c r="D68" i="6"/>
  <c r="F68" i="6" s="1"/>
  <c r="D56" i="6"/>
  <c r="F56" i="6" s="1"/>
  <c r="D44" i="6"/>
  <c r="F44" i="6" s="1"/>
  <c r="D32" i="6"/>
  <c r="F32" i="6" s="1"/>
  <c r="D103" i="6"/>
  <c r="F103" i="6" s="1"/>
  <c r="D65" i="6"/>
  <c r="F65" i="6" s="1"/>
  <c r="D367" i="6"/>
  <c r="F367" i="6" s="1"/>
  <c r="D331" i="6"/>
  <c r="F331" i="6" s="1"/>
  <c r="D307" i="6"/>
  <c r="F307" i="6" s="1"/>
  <c r="D283" i="6"/>
  <c r="F283" i="6" s="1"/>
  <c r="D199" i="6"/>
  <c r="F199" i="6" s="1"/>
  <c r="D187" i="6"/>
  <c r="F187" i="6" s="1"/>
  <c r="D175" i="6"/>
  <c r="F175" i="6" s="1"/>
  <c r="D91" i="6"/>
  <c r="F91" i="6" s="1"/>
  <c r="D67" i="6"/>
  <c r="F67" i="6" s="1"/>
  <c r="D31" i="6"/>
  <c r="F31" i="6" s="1"/>
  <c r="D366" i="6"/>
  <c r="F366" i="6" s="1"/>
  <c r="D306" i="6"/>
  <c r="F306" i="6" s="1"/>
  <c r="D294" i="6"/>
  <c r="F294" i="6" s="1"/>
  <c r="D270" i="6"/>
  <c r="F270" i="6" s="1"/>
  <c r="D163" i="6"/>
  <c r="F163" i="6" s="1"/>
  <c r="D355" i="6"/>
  <c r="F355" i="6" s="1"/>
  <c r="D295" i="6"/>
  <c r="F295" i="6" s="1"/>
  <c r="D259" i="6"/>
  <c r="F259" i="6" s="1"/>
  <c r="D235" i="6"/>
  <c r="F235" i="6" s="1"/>
  <c r="D151" i="6"/>
  <c r="F151" i="6" s="1"/>
  <c r="D365" i="6"/>
  <c r="F365" i="6" s="1"/>
  <c r="D341" i="6"/>
  <c r="F341" i="6" s="1"/>
  <c r="D305" i="6"/>
  <c r="F305" i="6" s="1"/>
  <c r="D257" i="6"/>
  <c r="F257" i="6" s="1"/>
  <c r="D137" i="6"/>
  <c r="F137" i="6" s="1"/>
  <c r="D343" i="6"/>
  <c r="F343" i="6" s="1"/>
  <c r="D211" i="6"/>
  <c r="F211" i="6" s="1"/>
  <c r="D282" i="6"/>
  <c r="F282" i="6" s="1"/>
  <c r="D320" i="6"/>
  <c r="F320" i="6" s="1"/>
  <c r="D281" i="6"/>
  <c r="F281" i="6" s="1"/>
  <c r="D356" i="6"/>
  <c r="F356" i="6" s="1"/>
  <c r="D318" i="6"/>
  <c r="F318" i="6" s="1"/>
  <c r="D353" i="6"/>
  <c r="F353" i="6" s="1"/>
  <c r="D222" i="6"/>
  <c r="F222" i="6" s="1"/>
  <c r="D198" i="6"/>
  <c r="F198" i="6" s="1"/>
  <c r="D150" i="6"/>
  <c r="F150" i="6" s="1"/>
  <c r="D126" i="6"/>
  <c r="F126" i="6" s="1"/>
  <c r="D78" i="6"/>
  <c r="F78" i="6" s="1"/>
  <c r="D54" i="6"/>
  <c r="F54" i="6" s="1"/>
  <c r="D6" i="6"/>
  <c r="F6" i="6" s="1"/>
  <c r="D337" i="6"/>
  <c r="F337" i="6" s="1"/>
  <c r="D302" i="6"/>
  <c r="F302" i="6" s="1"/>
  <c r="D204" i="6"/>
  <c r="F204" i="6" s="1"/>
  <c r="D162" i="6"/>
  <c r="F162" i="6" s="1"/>
  <c r="D144" i="6"/>
  <c r="F144" i="6" s="1"/>
  <c r="D86" i="6"/>
  <c r="F86" i="6" s="1"/>
  <c r="D338" i="6"/>
  <c r="F338" i="6" s="1"/>
  <c r="D266" i="6"/>
  <c r="F266" i="6" s="1"/>
  <c r="D242" i="6"/>
  <c r="F242" i="6" s="1"/>
  <c r="D170" i="6"/>
  <c r="F170" i="6" s="1"/>
  <c r="D122" i="6"/>
  <c r="F122" i="6" s="1"/>
  <c r="D98" i="6"/>
  <c r="F98" i="6" s="1"/>
  <c r="D158" i="6"/>
  <c r="F158" i="6" s="1"/>
  <c r="D361" i="6"/>
  <c r="F361" i="6" s="1"/>
  <c r="D169" i="6"/>
  <c r="F169" i="6" s="1"/>
  <c r="D73" i="6"/>
  <c r="F73" i="6" s="1"/>
  <c r="D349" i="6"/>
  <c r="F349" i="6" s="1"/>
  <c r="D254" i="6"/>
  <c r="F254" i="6" s="1"/>
  <c r="D193" i="6"/>
  <c r="F193" i="6" s="1"/>
  <c r="D157" i="6"/>
  <c r="F157" i="6" s="1"/>
  <c r="D324" i="6"/>
  <c r="F324" i="6" s="1"/>
  <c r="D252" i="6"/>
  <c r="F252" i="6" s="1"/>
  <c r="D156" i="6"/>
  <c r="F156" i="6" s="1"/>
  <c r="D108" i="6"/>
  <c r="F108" i="6" s="1"/>
  <c r="D84" i="6"/>
  <c r="F84" i="6" s="1"/>
  <c r="D12" i="6"/>
  <c r="F12" i="6" s="1"/>
  <c r="D253" i="6"/>
  <c r="F253" i="6" s="1"/>
  <c r="D203" i="6"/>
  <c r="F203" i="6" s="1"/>
  <c r="D131" i="6"/>
  <c r="F131" i="6" s="1"/>
  <c r="D83" i="6"/>
  <c r="F83" i="6" s="1"/>
  <c r="D59" i="6"/>
  <c r="F59" i="6" s="1"/>
  <c r="D11" i="6"/>
  <c r="F11" i="6" s="1"/>
  <c r="D251" i="6"/>
  <c r="F251" i="6" s="1"/>
  <c r="D191" i="6"/>
  <c r="F191" i="6" s="1"/>
  <c r="D35" i="6"/>
  <c r="F35" i="6" s="1"/>
  <c r="D194" i="6"/>
  <c r="F194" i="6" s="1"/>
  <c r="D50" i="6"/>
  <c r="F50" i="6" s="1"/>
  <c r="D26" i="6"/>
  <c r="F26" i="6" s="1"/>
  <c r="D314" i="6"/>
  <c r="F314" i="6" s="1"/>
  <c r="D234" i="6"/>
  <c r="F234" i="6" s="1"/>
  <c r="D313" i="6"/>
  <c r="F313" i="6" s="1"/>
  <c r="D289" i="6"/>
  <c r="F289" i="6" s="1"/>
  <c r="D241" i="6"/>
  <c r="F241" i="6" s="1"/>
  <c r="D217" i="6"/>
  <c r="F217" i="6" s="1"/>
  <c r="D97" i="6"/>
  <c r="F97" i="6" s="1"/>
  <c r="D300" i="6"/>
  <c r="F300" i="6" s="1"/>
  <c r="D180" i="6"/>
  <c r="F180" i="6" s="1"/>
  <c r="D36" i="6"/>
  <c r="F36" i="6" s="1"/>
  <c r="D210" i="6"/>
  <c r="F210" i="6" s="1"/>
  <c r="D192" i="6"/>
  <c r="F192" i="6" s="1"/>
  <c r="D174" i="6"/>
  <c r="F174" i="6" s="1"/>
  <c r="D134" i="6"/>
  <c r="F134" i="6" s="1"/>
  <c r="D37" i="6"/>
  <c r="F37" i="6" s="1"/>
  <c r="D347" i="6"/>
  <c r="F347" i="6" s="1"/>
  <c r="D299" i="6"/>
  <c r="F299" i="6" s="1"/>
  <c r="D275" i="6"/>
  <c r="F275" i="6" s="1"/>
  <c r="D227" i="6"/>
  <c r="F227" i="6" s="1"/>
  <c r="D133" i="6"/>
  <c r="F133" i="6" s="1"/>
  <c r="D74" i="6"/>
  <c r="F74" i="6" s="1"/>
  <c r="D2" i="6"/>
  <c r="F2" i="6" s="1"/>
  <c r="D358" i="6"/>
  <c r="F358" i="6" s="1"/>
  <c r="D346" i="6"/>
  <c r="F346" i="6" s="1"/>
  <c r="D334" i="6"/>
  <c r="F334" i="6" s="1"/>
  <c r="D322" i="6"/>
  <c r="F322" i="6" s="1"/>
  <c r="D310" i="6"/>
  <c r="F310" i="6" s="1"/>
  <c r="D298" i="6"/>
  <c r="F298" i="6" s="1"/>
  <c r="D286" i="6"/>
  <c r="F286" i="6" s="1"/>
  <c r="D274" i="6"/>
  <c r="F274" i="6" s="1"/>
  <c r="D262" i="6"/>
  <c r="F262" i="6" s="1"/>
  <c r="D250" i="6"/>
  <c r="F250" i="6" s="1"/>
  <c r="D238" i="6"/>
  <c r="F238" i="6" s="1"/>
  <c r="D226" i="6"/>
  <c r="F226" i="6" s="1"/>
  <c r="D214" i="6"/>
  <c r="F214" i="6" s="1"/>
  <c r="D202" i="6"/>
  <c r="F202" i="6" s="1"/>
  <c r="D190" i="6"/>
  <c r="F190" i="6" s="1"/>
  <c r="D178" i="6"/>
  <c r="F178" i="6" s="1"/>
  <c r="D166" i="6"/>
  <c r="F166" i="6" s="1"/>
  <c r="D154" i="6"/>
  <c r="F154" i="6" s="1"/>
  <c r="D142" i="6"/>
  <c r="F142" i="6" s="1"/>
  <c r="D130" i="6"/>
  <c r="F130" i="6" s="1"/>
  <c r="D118" i="6"/>
  <c r="F118" i="6" s="1"/>
  <c r="D106" i="6"/>
  <c r="F106" i="6" s="1"/>
  <c r="D94" i="6"/>
  <c r="F94" i="6" s="1"/>
  <c r="D82" i="6"/>
  <c r="F82" i="6" s="1"/>
  <c r="D70" i="6"/>
  <c r="F70" i="6" s="1"/>
  <c r="D58" i="6"/>
  <c r="F58" i="6" s="1"/>
  <c r="D46" i="6"/>
  <c r="F46" i="6" s="1"/>
  <c r="D34" i="6"/>
  <c r="F34" i="6" s="1"/>
  <c r="D22" i="6"/>
  <c r="F22" i="6" s="1"/>
  <c r="D10" i="6"/>
  <c r="F10" i="6" s="1"/>
  <c r="D362" i="6"/>
  <c r="F362" i="6" s="1"/>
  <c r="D326" i="6"/>
  <c r="F326" i="6" s="1"/>
  <c r="D288" i="6"/>
  <c r="F288" i="6" s="1"/>
  <c r="D230" i="6"/>
  <c r="F230" i="6" s="1"/>
  <c r="D132" i="6"/>
  <c r="F132" i="6" s="1"/>
  <c r="D90" i="6"/>
  <c r="F90" i="6" s="1"/>
  <c r="D72" i="6"/>
  <c r="F72" i="6" s="1"/>
  <c r="D14" i="6"/>
  <c r="F14" i="6" s="1"/>
  <c r="D350" i="6"/>
  <c r="F350" i="6" s="1"/>
  <c r="D145" i="6"/>
  <c r="F145" i="6" s="1"/>
  <c r="D38" i="6"/>
  <c r="F38" i="6" s="1"/>
  <c r="D228" i="6"/>
  <c r="F228" i="6" s="1"/>
  <c r="D348" i="6"/>
  <c r="F348" i="6" s="1"/>
  <c r="D155" i="6"/>
  <c r="F155" i="6" s="1"/>
  <c r="D290" i="6"/>
  <c r="F290" i="6" s="1"/>
  <c r="D357" i="6"/>
  <c r="F357" i="6" s="1"/>
  <c r="D345" i="6"/>
  <c r="F345" i="6" s="1"/>
  <c r="D333" i="6"/>
  <c r="F333" i="6" s="1"/>
  <c r="D321" i="6"/>
  <c r="F321" i="6" s="1"/>
  <c r="D309" i="6"/>
  <c r="F309" i="6" s="1"/>
  <c r="D297" i="6"/>
  <c r="F297" i="6" s="1"/>
  <c r="D285" i="6"/>
  <c r="F285" i="6" s="1"/>
  <c r="D273" i="6"/>
  <c r="F273" i="6" s="1"/>
  <c r="D261" i="6"/>
  <c r="F261" i="6" s="1"/>
  <c r="D249" i="6"/>
  <c r="F249" i="6" s="1"/>
  <c r="D237" i="6"/>
  <c r="F237" i="6" s="1"/>
  <c r="D225" i="6"/>
  <c r="F225" i="6" s="1"/>
  <c r="D213" i="6"/>
  <c r="F213" i="6" s="1"/>
  <c r="D201" i="6"/>
  <c r="F201" i="6" s="1"/>
  <c r="D189" i="6"/>
  <c r="F189" i="6" s="1"/>
  <c r="D177" i="6"/>
  <c r="F177" i="6" s="1"/>
  <c r="D165" i="6"/>
  <c r="F165" i="6" s="1"/>
  <c r="D153" i="6"/>
  <c r="F153" i="6" s="1"/>
  <c r="D141" i="6"/>
  <c r="F141" i="6" s="1"/>
  <c r="D129" i="6"/>
  <c r="F129" i="6" s="1"/>
  <c r="D117" i="6"/>
  <c r="F117" i="6" s="1"/>
  <c r="D105" i="6"/>
  <c r="F105" i="6" s="1"/>
  <c r="D93" i="6"/>
  <c r="F93" i="6" s="1"/>
  <c r="D81" i="6"/>
  <c r="F81" i="6" s="1"/>
  <c r="D69" i="6"/>
  <c r="F69" i="6" s="1"/>
  <c r="D57" i="6"/>
  <c r="F57" i="6" s="1"/>
  <c r="D45" i="6"/>
  <c r="F45" i="6" s="1"/>
  <c r="D33" i="6"/>
  <c r="F33" i="6" s="1"/>
  <c r="D21" i="6"/>
  <c r="F21" i="6" s="1"/>
  <c r="D9" i="6"/>
  <c r="F9" i="6" s="1"/>
  <c r="D360" i="6"/>
  <c r="F360" i="6" s="1"/>
  <c r="D325" i="6"/>
  <c r="F325" i="6" s="1"/>
  <c r="D287" i="6"/>
  <c r="F287" i="6" s="1"/>
  <c r="D265" i="6"/>
  <c r="F265" i="6" s="1"/>
  <c r="D229" i="6"/>
  <c r="F229" i="6" s="1"/>
  <c r="D186" i="6"/>
  <c r="F186" i="6" s="1"/>
  <c r="D168" i="6"/>
  <c r="F168" i="6" s="1"/>
  <c r="D110" i="6"/>
  <c r="F110" i="6" s="1"/>
  <c r="D71" i="6"/>
  <c r="F71" i="6" s="1"/>
  <c r="D49" i="6"/>
  <c r="F49" i="6" s="1"/>
  <c r="D20" i="6"/>
  <c r="F20" i="6" s="1"/>
  <c r="D25" i="6"/>
  <c r="F25" i="6" s="1"/>
  <c r="G362" i="6"/>
  <c r="G350" i="6"/>
  <c r="G338" i="6"/>
  <c r="G326" i="6"/>
  <c r="G314" i="6"/>
  <c r="G302" i="6"/>
  <c r="G290" i="6"/>
  <c r="G278" i="6"/>
  <c r="G266" i="6"/>
  <c r="G254" i="6"/>
  <c r="G242" i="6"/>
  <c r="G230" i="6"/>
  <c r="G218" i="6"/>
  <c r="G206" i="6"/>
  <c r="G194" i="6"/>
  <c r="G182" i="6"/>
  <c r="G170" i="6"/>
  <c r="G158" i="6"/>
  <c r="G146" i="6"/>
  <c r="G134" i="6"/>
  <c r="G122" i="6"/>
  <c r="G110" i="6"/>
  <c r="G98" i="6"/>
  <c r="G86" i="6"/>
  <c r="G74" i="6"/>
  <c r="G62" i="6"/>
  <c r="G50" i="6"/>
  <c r="G38" i="6"/>
  <c r="G26" i="6"/>
  <c r="G14" i="6"/>
  <c r="G361" i="6"/>
  <c r="G349" i="6"/>
  <c r="G337" i="6"/>
  <c r="G325" i="6"/>
  <c r="G313" i="6"/>
  <c r="G301" i="6"/>
  <c r="G289" i="6"/>
  <c r="G277" i="6"/>
  <c r="G265" i="6"/>
  <c r="G253" i="6"/>
  <c r="G241" i="6"/>
  <c r="G229" i="6"/>
  <c r="G217" i="6"/>
  <c r="G205" i="6"/>
  <c r="G193" i="6"/>
  <c r="G181" i="6"/>
  <c r="G169" i="6"/>
  <c r="G157" i="6"/>
  <c r="G145" i="6"/>
  <c r="G133" i="6"/>
  <c r="G121" i="6"/>
  <c r="G109" i="6"/>
  <c r="G97" i="6"/>
  <c r="G85" i="6"/>
  <c r="G73" i="6"/>
  <c r="G61" i="6"/>
  <c r="G49" i="6"/>
  <c r="G37" i="6"/>
  <c r="G25" i="6"/>
  <c r="G13" i="6"/>
  <c r="G360" i="6"/>
  <c r="G348" i="6"/>
  <c r="G336" i="6"/>
  <c r="G324" i="6"/>
  <c r="G312" i="6"/>
  <c r="G300" i="6"/>
  <c r="G288" i="6"/>
  <c r="G276" i="6"/>
  <c r="G264" i="6"/>
  <c r="G252" i="6"/>
  <c r="G240" i="6"/>
  <c r="G228" i="6"/>
  <c r="G216" i="6"/>
  <c r="G204" i="6"/>
  <c r="G192" i="6"/>
  <c r="G180" i="6"/>
  <c r="G168" i="6"/>
  <c r="G156" i="6"/>
  <c r="G144" i="6"/>
  <c r="G132" i="6"/>
  <c r="G120" i="6"/>
  <c r="G108" i="6"/>
  <c r="G96" i="6"/>
  <c r="G84" i="6"/>
  <c r="G72" i="6"/>
  <c r="G60" i="6"/>
  <c r="G48" i="6"/>
  <c r="G36" i="6"/>
  <c r="G24" i="6"/>
  <c r="G12" i="6"/>
  <c r="G359" i="6"/>
  <c r="G347" i="6"/>
  <c r="G335" i="6"/>
  <c r="G323" i="6"/>
  <c r="G311" i="6"/>
  <c r="G299" i="6"/>
  <c r="G287" i="6"/>
  <c r="G275" i="6"/>
  <c r="G263" i="6"/>
  <c r="G251" i="6"/>
  <c r="G239" i="6"/>
  <c r="G227" i="6"/>
  <c r="G215" i="6"/>
  <c r="G203" i="6"/>
  <c r="G191" i="6"/>
  <c r="G179" i="6"/>
  <c r="G167" i="6"/>
  <c r="G155" i="6"/>
  <c r="G143" i="6"/>
  <c r="G131" i="6"/>
  <c r="G119" i="6"/>
  <c r="G107" i="6"/>
  <c r="G95" i="6"/>
  <c r="G83" i="6"/>
  <c r="G71" i="6"/>
  <c r="G59" i="6"/>
  <c r="G47" i="6"/>
  <c r="G35" i="6"/>
  <c r="G23" i="6"/>
  <c r="G11" i="6"/>
  <c r="G358" i="6"/>
  <c r="G346" i="6"/>
  <c r="G334" i="6"/>
  <c r="G322" i="6"/>
  <c r="G310" i="6"/>
  <c r="G298" i="6"/>
  <c r="G286" i="6"/>
  <c r="G274" i="6"/>
  <c r="G262" i="6"/>
  <c r="G250" i="6"/>
  <c r="G238" i="6"/>
  <c r="G226" i="6"/>
  <c r="G214" i="6"/>
  <c r="G202" i="6"/>
  <c r="G190" i="6"/>
  <c r="G178" i="6"/>
  <c r="G166" i="6"/>
  <c r="G154" i="6"/>
  <c r="G142" i="6"/>
  <c r="G130" i="6"/>
  <c r="G118" i="6"/>
  <c r="G106" i="6"/>
  <c r="G94" i="6"/>
  <c r="G82" i="6"/>
  <c r="G70" i="6"/>
  <c r="G58" i="6"/>
  <c r="G46" i="6"/>
  <c r="G34" i="6"/>
  <c r="G22" i="6"/>
  <c r="G10" i="6"/>
  <c r="G2" i="6"/>
  <c r="G357" i="6"/>
  <c r="G345" i="6"/>
  <c r="G333" i="6"/>
  <c r="G321" i="6"/>
  <c r="G309" i="6"/>
  <c r="G297" i="6"/>
  <c r="G285" i="6"/>
  <c r="G273" i="6"/>
  <c r="G261" i="6"/>
  <c r="G249" i="6"/>
  <c r="G237" i="6"/>
  <c r="G225" i="6"/>
  <c r="G213" i="6"/>
  <c r="G201" i="6"/>
  <c r="G189" i="6"/>
  <c r="G177" i="6"/>
  <c r="G165" i="6"/>
  <c r="G153" i="6"/>
  <c r="G141" i="6"/>
  <c r="G129" i="6"/>
  <c r="G117" i="6"/>
  <c r="G105" i="6"/>
  <c r="G93" i="6"/>
  <c r="G81" i="6"/>
  <c r="G69" i="6"/>
  <c r="G57" i="6"/>
  <c r="G45" i="6"/>
  <c r="G33" i="6"/>
  <c r="G21" i="6"/>
  <c r="G9" i="6"/>
  <c r="G356" i="6"/>
  <c r="G344" i="6"/>
  <c r="G332" i="6"/>
  <c r="G320" i="6"/>
  <c r="G308" i="6"/>
  <c r="G296" i="6"/>
  <c r="G284" i="6"/>
  <c r="G272" i="6"/>
  <c r="G260" i="6"/>
  <c r="G248" i="6"/>
  <c r="G236" i="6"/>
  <c r="G224" i="6"/>
  <c r="G212" i="6"/>
  <c r="G200" i="6"/>
  <c r="G188" i="6"/>
  <c r="G176" i="6"/>
  <c r="G164" i="6"/>
  <c r="G152" i="6"/>
  <c r="G140" i="6"/>
  <c r="G128" i="6"/>
  <c r="G116" i="6"/>
  <c r="G104" i="6"/>
  <c r="G92" i="6"/>
  <c r="G80" i="6"/>
  <c r="G68" i="6"/>
  <c r="G56" i="6"/>
  <c r="G44" i="6"/>
  <c r="G32" i="6"/>
  <c r="G20" i="6"/>
  <c r="G8" i="6"/>
  <c r="G367" i="6"/>
  <c r="G355" i="6"/>
  <c r="G343" i="6"/>
  <c r="G331" i="6"/>
  <c r="G319" i="6"/>
  <c r="G307" i="6"/>
  <c r="G295" i="6"/>
  <c r="G283" i="6"/>
  <c r="G271" i="6"/>
  <c r="G259" i="6"/>
  <c r="G247" i="6"/>
  <c r="G235" i="6"/>
  <c r="G223" i="6"/>
  <c r="G211" i="6"/>
  <c r="G199" i="6"/>
  <c r="G187" i="6"/>
  <c r="G175" i="6"/>
  <c r="G163" i="6"/>
  <c r="G151" i="6"/>
  <c r="G139" i="6"/>
  <c r="G127" i="6"/>
  <c r="G115" i="6"/>
  <c r="G103" i="6"/>
  <c r="G91" i="6"/>
  <c r="G79" i="6"/>
  <c r="G67" i="6"/>
  <c r="G55" i="6"/>
  <c r="G43" i="6"/>
  <c r="G31" i="6"/>
  <c r="G19" i="6"/>
  <c r="G7" i="6"/>
  <c r="G366" i="6"/>
  <c r="G354" i="6"/>
  <c r="G342" i="6"/>
  <c r="G330" i="6"/>
  <c r="G318" i="6"/>
  <c r="G306" i="6"/>
  <c r="G294" i="6"/>
  <c r="G282" i="6"/>
  <c r="G270" i="6"/>
  <c r="G258" i="6"/>
  <c r="G246" i="6"/>
  <c r="G234" i="6"/>
  <c r="G222" i="6"/>
  <c r="G210" i="6"/>
  <c r="G198" i="6"/>
  <c r="G186" i="6"/>
  <c r="G174" i="6"/>
  <c r="G162" i="6"/>
  <c r="G150" i="6"/>
  <c r="G138" i="6"/>
  <c r="G126" i="6"/>
  <c r="G114" i="6"/>
  <c r="G102" i="6"/>
  <c r="G90" i="6"/>
  <c r="G78" i="6"/>
  <c r="G66" i="6"/>
  <c r="G54" i="6"/>
  <c r="G42" i="6"/>
  <c r="H42" i="6" s="1"/>
  <c r="G30" i="6"/>
  <c r="G18" i="6"/>
  <c r="G6" i="6"/>
  <c r="G365" i="6"/>
  <c r="G353" i="6"/>
  <c r="G341" i="6"/>
  <c r="G329" i="6"/>
  <c r="G317" i="6"/>
  <c r="G305" i="6"/>
  <c r="G293" i="6"/>
  <c r="G281" i="6"/>
  <c r="G269" i="6"/>
  <c r="G257" i="6"/>
  <c r="G245" i="6"/>
  <c r="G233" i="6"/>
  <c r="G221" i="6"/>
  <c r="G209" i="6"/>
  <c r="G197" i="6"/>
  <c r="G185" i="6"/>
  <c r="G173" i="6"/>
  <c r="G161" i="6"/>
  <c r="G149" i="6"/>
  <c r="G137" i="6"/>
  <c r="G125" i="6"/>
  <c r="G113" i="6"/>
  <c r="G101" i="6"/>
  <c r="G89" i="6"/>
  <c r="G77" i="6"/>
  <c r="G65" i="6"/>
  <c r="G53" i="6"/>
  <c r="G41" i="6"/>
  <c r="G29" i="6"/>
  <c r="G17" i="6"/>
  <c r="G5" i="6"/>
  <c r="G364" i="6"/>
  <c r="G352" i="6"/>
  <c r="G340" i="6"/>
  <c r="G328" i="6"/>
  <c r="G316" i="6"/>
  <c r="G304" i="6"/>
  <c r="G292" i="6"/>
  <c r="G280" i="6"/>
  <c r="G268" i="6"/>
  <c r="G256" i="6"/>
  <c r="G244" i="6"/>
  <c r="G232" i="6"/>
  <c r="G220" i="6"/>
  <c r="G208" i="6"/>
  <c r="G196" i="6"/>
  <c r="G184" i="6"/>
  <c r="G172" i="6"/>
  <c r="G160" i="6"/>
  <c r="G148" i="6"/>
  <c r="G136" i="6"/>
  <c r="G124" i="6"/>
  <c r="G112" i="6"/>
  <c r="G100" i="6"/>
  <c r="G88" i="6"/>
  <c r="G76" i="6"/>
  <c r="G64" i="6"/>
  <c r="G52" i="6"/>
  <c r="G40" i="6"/>
  <c r="G28" i="6"/>
  <c r="G16" i="6"/>
  <c r="G4" i="6"/>
  <c r="G363" i="6"/>
  <c r="G351" i="6"/>
  <c r="G339" i="6"/>
  <c r="G327" i="6"/>
  <c r="G315" i="6"/>
  <c r="G303" i="6"/>
  <c r="G291" i="6"/>
  <c r="G279" i="6"/>
  <c r="G267" i="6"/>
  <c r="G255" i="6"/>
  <c r="G243" i="6"/>
  <c r="G231" i="6"/>
  <c r="G219" i="6"/>
  <c r="G207" i="6"/>
  <c r="G195" i="6"/>
  <c r="G183" i="6"/>
  <c r="G171" i="6"/>
  <c r="G159" i="6"/>
  <c r="G147" i="6"/>
  <c r="G135" i="6"/>
  <c r="G123" i="6"/>
  <c r="G111" i="6"/>
  <c r="G99" i="6"/>
  <c r="G87" i="6"/>
  <c r="G75" i="6"/>
  <c r="G63" i="6"/>
  <c r="G51" i="6"/>
  <c r="G39" i="6"/>
  <c r="G27" i="6"/>
  <c r="G15" i="6"/>
  <c r="G3" i="6"/>
  <c r="N25" i="4"/>
  <c r="N26" i="4" s="1"/>
  <c r="N27" i="4" s="1"/>
  <c r="N28" i="4" s="1"/>
  <c r="N29" i="4" s="1"/>
  <c r="M26" i="4"/>
  <c r="M27" i="4" s="1"/>
  <c r="M28" i="4" s="1"/>
  <c r="M29" i="4" s="1"/>
  <c r="M30" i="4" s="1"/>
  <c r="N39" i="4"/>
  <c r="O39" i="4" s="1"/>
  <c r="M37" i="4"/>
  <c r="N32" i="4"/>
  <c r="N18" i="4"/>
  <c r="O18" i="4" s="1"/>
  <c r="M23" i="4"/>
  <c r="N11" i="4"/>
  <c r="N12" i="4" s="1"/>
  <c r="N13" i="4" s="1"/>
  <c r="N14" i="4" s="1"/>
  <c r="N15" i="4" s="1"/>
  <c r="N16" i="4" s="1"/>
  <c r="N4" i="4"/>
  <c r="O4" i="4" s="1"/>
  <c r="D32" i="4"/>
  <c r="D33" i="4" s="1"/>
  <c r="D34" i="4" s="1"/>
  <c r="D35" i="4" s="1"/>
  <c r="D36" i="4" s="1"/>
  <c r="C33" i="4"/>
  <c r="C34" i="4" s="1"/>
  <c r="C35" i="4" s="1"/>
  <c r="C36" i="4" s="1"/>
  <c r="C37" i="4" s="1"/>
  <c r="D39" i="4"/>
  <c r="D40" i="4" s="1"/>
  <c r="D41" i="4" s="1"/>
  <c r="D42" i="4" s="1"/>
  <c r="D43" i="4" s="1"/>
  <c r="D44" i="4" s="1"/>
  <c r="C40" i="4"/>
  <c r="C41" i="4" s="1"/>
  <c r="C42" i="4" s="1"/>
  <c r="C43" i="4" s="1"/>
  <c r="C44" i="4" s="1"/>
  <c r="C26" i="4"/>
  <c r="C27" i="4" s="1"/>
  <c r="C28" i="4" s="1"/>
  <c r="C29" i="4" s="1"/>
  <c r="C30" i="4" s="1"/>
  <c r="C19" i="4"/>
  <c r="C20" i="4" s="1"/>
  <c r="C21" i="4" s="1"/>
  <c r="C22" i="4" s="1"/>
  <c r="C23" i="4" s="1"/>
  <c r="E18" i="4"/>
  <c r="D19" i="4"/>
  <c r="D20" i="4" s="1"/>
  <c r="D21" i="4" s="1"/>
  <c r="D22" i="4" s="1"/>
  <c r="D11" i="4"/>
  <c r="D12" i="4" s="1"/>
  <c r="D13" i="4" s="1"/>
  <c r="D14" i="4" s="1"/>
  <c r="D15" i="4" s="1"/>
  <c r="D16" i="4" s="1"/>
  <c r="C5" i="4"/>
  <c r="C6" i="4" s="1"/>
  <c r="C7" i="4" s="1"/>
  <c r="C8" i="4" s="1"/>
  <c r="C9" i="4" s="1"/>
  <c r="D4" i="4"/>
  <c r="H171" i="6" l="1"/>
  <c r="H218" i="6"/>
  <c r="H192" i="6"/>
  <c r="H60" i="6"/>
  <c r="H86" i="6"/>
  <c r="H267" i="6"/>
  <c r="H205" i="6"/>
  <c r="H349" i="6"/>
  <c r="H72" i="6"/>
  <c r="H301" i="6"/>
  <c r="E25" i="4"/>
  <c r="F25" i="4" s="1"/>
  <c r="H282" i="6"/>
  <c r="H140" i="6"/>
  <c r="H149" i="6"/>
  <c r="H27" i="6"/>
  <c r="H315" i="6"/>
  <c r="H5" i="6"/>
  <c r="H66" i="6"/>
  <c r="H44" i="6"/>
  <c r="H188" i="6"/>
  <c r="H166" i="6"/>
  <c r="H310" i="6"/>
  <c r="H24" i="6"/>
  <c r="H161" i="6"/>
  <c r="H200" i="6"/>
  <c r="H95" i="6"/>
  <c r="H366" i="6"/>
  <c r="H139" i="6"/>
  <c r="H182" i="6"/>
  <c r="H107" i="6"/>
  <c r="H127" i="6"/>
  <c r="H112" i="6"/>
  <c r="H210" i="6"/>
  <c r="H256" i="6"/>
  <c r="H51" i="6"/>
  <c r="H253" i="6"/>
  <c r="H63" i="6"/>
  <c r="H102" i="6"/>
  <c r="H31" i="6"/>
  <c r="H289" i="6"/>
  <c r="H160" i="6"/>
  <c r="H304" i="6"/>
  <c r="H255" i="6"/>
  <c r="H150" i="6"/>
  <c r="H211" i="6"/>
  <c r="H179" i="6"/>
  <c r="H323" i="6"/>
  <c r="H254" i="6"/>
  <c r="H354" i="6"/>
  <c r="H64" i="6"/>
  <c r="H3" i="6"/>
  <c r="H291" i="6"/>
  <c r="H352" i="6"/>
  <c r="H125" i="6"/>
  <c r="H269" i="6"/>
  <c r="H186" i="6"/>
  <c r="H330" i="6"/>
  <c r="H103" i="6"/>
  <c r="H164" i="6"/>
  <c r="H2" i="6"/>
  <c r="H217" i="6"/>
  <c r="H290" i="6"/>
  <c r="H303" i="6"/>
  <c r="H76" i="6"/>
  <c r="H220" i="6"/>
  <c r="H364" i="6"/>
  <c r="H137" i="6"/>
  <c r="H54" i="6"/>
  <c r="H342" i="6"/>
  <c r="H115" i="6"/>
  <c r="H259" i="6"/>
  <c r="H176" i="6"/>
  <c r="H320" i="6"/>
  <c r="H10" i="6"/>
  <c r="H154" i="6"/>
  <c r="H298" i="6"/>
  <c r="H83" i="6"/>
  <c r="H156" i="6"/>
  <c r="H85" i="6"/>
  <c r="H229" i="6"/>
  <c r="H14" i="6"/>
  <c r="H22" i="6"/>
  <c r="H32" i="6"/>
  <c r="H360" i="6"/>
  <c r="H280" i="6"/>
  <c r="H136" i="6"/>
  <c r="H197" i="6"/>
  <c r="H236" i="6"/>
  <c r="H9" i="6"/>
  <c r="H153" i="6"/>
  <c r="H297" i="6"/>
  <c r="H361" i="6"/>
  <c r="H99" i="6"/>
  <c r="H167" i="6"/>
  <c r="H110" i="6"/>
  <c r="H75" i="6"/>
  <c r="H246" i="6"/>
  <c r="H363" i="6"/>
  <c r="H114" i="6"/>
  <c r="H311" i="6"/>
  <c r="H268" i="6"/>
  <c r="H243" i="6"/>
  <c r="H16" i="6"/>
  <c r="H96" i="6"/>
  <c r="H111" i="6"/>
  <c r="H316" i="6"/>
  <c r="H89" i="6"/>
  <c r="H233" i="6"/>
  <c r="H6" i="6"/>
  <c r="H294" i="6"/>
  <c r="H272" i="6"/>
  <c r="H45" i="6"/>
  <c r="H189" i="6"/>
  <c r="H333" i="6"/>
  <c r="H252" i="6"/>
  <c r="H37" i="6"/>
  <c r="H181" i="6"/>
  <c r="H325" i="6"/>
  <c r="H123" i="6"/>
  <c r="H40" i="6"/>
  <c r="H328" i="6"/>
  <c r="H245" i="6"/>
  <c r="H18" i="6"/>
  <c r="H223" i="6"/>
  <c r="H284" i="6"/>
  <c r="H57" i="6"/>
  <c r="H201" i="6"/>
  <c r="H345" i="6"/>
  <c r="H47" i="6"/>
  <c r="H191" i="6"/>
  <c r="H135" i="6"/>
  <c r="H279" i="6"/>
  <c r="H52" i="6"/>
  <c r="H340" i="6"/>
  <c r="H257" i="6"/>
  <c r="H318" i="6"/>
  <c r="H8" i="6"/>
  <c r="H28" i="6"/>
  <c r="H67" i="6"/>
  <c r="H355" i="6"/>
  <c r="H250" i="6"/>
  <c r="H184" i="6"/>
  <c r="H262" i="6"/>
  <c r="H196" i="6"/>
  <c r="H30" i="6"/>
  <c r="H357" i="6"/>
  <c r="H203" i="6"/>
  <c r="H276" i="6"/>
  <c r="H20" i="6"/>
  <c r="H359" i="6"/>
  <c r="H159" i="6"/>
  <c r="H281" i="6"/>
  <c r="H227" i="6"/>
  <c r="H300" i="6"/>
  <c r="H327" i="6"/>
  <c r="H78" i="6"/>
  <c r="H36" i="6"/>
  <c r="H121" i="6"/>
  <c r="H219" i="6"/>
  <c r="H341" i="6"/>
  <c r="H138" i="6"/>
  <c r="H172" i="6"/>
  <c r="H128" i="6"/>
  <c r="H106" i="6"/>
  <c r="H35" i="6"/>
  <c r="H118" i="6"/>
  <c r="H91" i="6"/>
  <c r="H69" i="6"/>
  <c r="H213" i="6"/>
  <c r="H132" i="6"/>
  <c r="H61" i="6"/>
  <c r="H278" i="6"/>
  <c r="H147" i="6"/>
  <c r="H208" i="6"/>
  <c r="H308" i="6"/>
  <c r="H81" i="6"/>
  <c r="H225" i="6"/>
  <c r="H142" i="6"/>
  <c r="H286" i="6"/>
  <c r="H71" i="6"/>
  <c r="H215" i="6"/>
  <c r="H144" i="6"/>
  <c r="H288" i="6"/>
  <c r="H146" i="6"/>
  <c r="H15" i="6"/>
  <c r="H158" i="6"/>
  <c r="H302" i="6"/>
  <c r="H88" i="6"/>
  <c r="H232" i="6"/>
  <c r="H312" i="6"/>
  <c r="H314" i="6"/>
  <c r="H39" i="6"/>
  <c r="H183" i="6"/>
  <c r="H100" i="6"/>
  <c r="H244" i="6"/>
  <c r="H305" i="6"/>
  <c r="H283" i="6"/>
  <c r="H34" i="6"/>
  <c r="H178" i="6"/>
  <c r="H322" i="6"/>
  <c r="H251" i="6"/>
  <c r="H324" i="6"/>
  <c r="H109" i="6"/>
  <c r="H195" i="6"/>
  <c r="H339" i="6"/>
  <c r="H119" i="6"/>
  <c r="H263" i="6"/>
  <c r="H48" i="6"/>
  <c r="H207" i="6"/>
  <c r="H351" i="6"/>
  <c r="H124" i="6"/>
  <c r="H41" i="6"/>
  <c r="H224" i="6"/>
  <c r="H141" i="6"/>
  <c r="H285" i="6"/>
  <c r="H275" i="6"/>
  <c r="H204" i="6"/>
  <c r="H206" i="6"/>
  <c r="H87" i="6"/>
  <c r="H231" i="6"/>
  <c r="H4" i="6"/>
  <c r="H148" i="6"/>
  <c r="H292" i="6"/>
  <c r="H126" i="6"/>
  <c r="H43" i="6"/>
  <c r="H157" i="6"/>
  <c r="H239" i="6"/>
  <c r="H216" i="6"/>
  <c r="H74" i="6"/>
  <c r="H247" i="6"/>
  <c r="H38" i="6"/>
  <c r="H185" i="6"/>
  <c r="H19" i="6"/>
  <c r="H131" i="6"/>
  <c r="H133" i="6"/>
  <c r="H287" i="6"/>
  <c r="H73" i="6"/>
  <c r="H241" i="6"/>
  <c r="H7" i="6"/>
  <c r="H336" i="6"/>
  <c r="H348" i="6"/>
  <c r="H277" i="6"/>
  <c r="H62" i="6"/>
  <c r="H350" i="6"/>
  <c r="H143" i="6"/>
  <c r="H353" i="6"/>
  <c r="H13" i="6"/>
  <c r="H23" i="6"/>
  <c r="H240" i="6"/>
  <c r="H79" i="6"/>
  <c r="H335" i="6"/>
  <c r="H120" i="6"/>
  <c r="H264" i="6"/>
  <c r="H174" i="6"/>
  <c r="H108" i="6"/>
  <c r="H198" i="6"/>
  <c r="H93" i="6"/>
  <c r="H237" i="6"/>
  <c r="H12" i="6"/>
  <c r="H293" i="6"/>
  <c r="H271" i="6"/>
  <c r="H332" i="6"/>
  <c r="H105" i="6"/>
  <c r="H249" i="6"/>
  <c r="H168" i="6"/>
  <c r="H97" i="6"/>
  <c r="H26" i="6"/>
  <c r="H170" i="6"/>
  <c r="H17" i="6"/>
  <c r="H222" i="6"/>
  <c r="H56" i="6"/>
  <c r="H344" i="6"/>
  <c r="H117" i="6"/>
  <c r="H261" i="6"/>
  <c r="H180" i="6"/>
  <c r="H329" i="6"/>
  <c r="H163" i="6"/>
  <c r="H307" i="6"/>
  <c r="H80" i="6"/>
  <c r="H58" i="6"/>
  <c r="H202" i="6"/>
  <c r="H346" i="6"/>
  <c r="H53" i="6"/>
  <c r="H258" i="6"/>
  <c r="H175" i="6"/>
  <c r="H319" i="6"/>
  <c r="H92" i="6"/>
  <c r="H70" i="6"/>
  <c r="H214" i="6"/>
  <c r="H358" i="6"/>
  <c r="H145" i="6"/>
  <c r="H362" i="6"/>
  <c r="H65" i="6"/>
  <c r="H209" i="6"/>
  <c r="H270" i="6"/>
  <c r="H187" i="6"/>
  <c r="H331" i="6"/>
  <c r="H104" i="6"/>
  <c r="H248" i="6"/>
  <c r="H21" i="6"/>
  <c r="H165" i="6"/>
  <c r="H309" i="6"/>
  <c r="H82" i="6"/>
  <c r="H226" i="6"/>
  <c r="H11" i="6"/>
  <c r="H155" i="6"/>
  <c r="H299" i="6"/>
  <c r="H84" i="6"/>
  <c r="H228" i="6"/>
  <c r="H230" i="6"/>
  <c r="H77" i="6"/>
  <c r="H221" i="6"/>
  <c r="H365" i="6"/>
  <c r="H55" i="6"/>
  <c r="H199" i="6"/>
  <c r="H343" i="6"/>
  <c r="H116" i="6"/>
  <c r="H260" i="6"/>
  <c r="H33" i="6"/>
  <c r="H177" i="6"/>
  <c r="H321" i="6"/>
  <c r="H94" i="6"/>
  <c r="H238" i="6"/>
  <c r="H25" i="6"/>
  <c r="H169" i="6"/>
  <c r="H313" i="6"/>
  <c r="H98" i="6"/>
  <c r="H242" i="6"/>
  <c r="H101" i="6"/>
  <c r="H162" i="6"/>
  <c r="H306" i="6"/>
  <c r="H367" i="6"/>
  <c r="H49" i="6"/>
  <c r="H193" i="6"/>
  <c r="H337" i="6"/>
  <c r="H122" i="6"/>
  <c r="H266" i="6"/>
  <c r="H113" i="6"/>
  <c r="H235" i="6"/>
  <c r="H152" i="6"/>
  <c r="H296" i="6"/>
  <c r="H130" i="6"/>
  <c r="H274" i="6"/>
  <c r="H59" i="6"/>
  <c r="H347" i="6"/>
  <c r="H134" i="6"/>
  <c r="H326" i="6"/>
  <c r="H29" i="6"/>
  <c r="H173" i="6"/>
  <c r="H317" i="6"/>
  <c r="H90" i="6"/>
  <c r="H234" i="6"/>
  <c r="H151" i="6"/>
  <c r="H295" i="6"/>
  <c r="H68" i="6"/>
  <c r="H212" i="6"/>
  <c r="H356" i="6"/>
  <c r="H129" i="6"/>
  <c r="H273" i="6"/>
  <c r="H46" i="6"/>
  <c r="H190" i="6"/>
  <c r="H334" i="6"/>
  <c r="H265" i="6"/>
  <c r="H50" i="6"/>
  <c r="H194" i="6"/>
  <c r="H338" i="6"/>
  <c r="N40" i="4"/>
  <c r="N41" i="4" s="1"/>
  <c r="N42" i="4" s="1"/>
  <c r="N43" i="4" s="1"/>
  <c r="N44" i="4" s="1"/>
  <c r="O25" i="4"/>
  <c r="P25" i="4" s="1"/>
  <c r="O11" i="4"/>
  <c r="O12" i="4" s="1"/>
  <c r="O13" i="4" s="1"/>
  <c r="O14" i="4" s="1"/>
  <c r="O15" i="4" s="1"/>
  <c r="O16" i="4" s="1"/>
  <c r="P39" i="4"/>
  <c r="O40" i="4"/>
  <c r="O41" i="4" s="1"/>
  <c r="O42" i="4" s="1"/>
  <c r="O43" i="4" s="1"/>
  <c r="O44" i="4" s="1"/>
  <c r="N33" i="4"/>
  <c r="N34" i="4" s="1"/>
  <c r="N35" i="4" s="1"/>
  <c r="N36" i="4" s="1"/>
  <c r="O32" i="4"/>
  <c r="N30" i="4"/>
  <c r="N19" i="4"/>
  <c r="N20" i="4" s="1"/>
  <c r="N21" i="4" s="1"/>
  <c r="N22" i="4" s="1"/>
  <c r="N23" i="4" s="1"/>
  <c r="O19" i="4"/>
  <c r="O20" i="4" s="1"/>
  <c r="O21" i="4" s="1"/>
  <c r="O22" i="4" s="1"/>
  <c r="P18" i="4"/>
  <c r="N5" i="4"/>
  <c r="N6" i="4" s="1"/>
  <c r="N7" i="4" s="1"/>
  <c r="N8" i="4" s="1"/>
  <c r="N9" i="4" s="1"/>
  <c r="P4" i="4"/>
  <c r="O5" i="4"/>
  <c r="O6" i="4" s="1"/>
  <c r="O7" i="4" s="1"/>
  <c r="O8" i="4" s="1"/>
  <c r="O9" i="4" s="1"/>
  <c r="E39" i="4"/>
  <c r="E40" i="4" s="1"/>
  <c r="E41" i="4" s="1"/>
  <c r="E42" i="4" s="1"/>
  <c r="E43" i="4" s="1"/>
  <c r="E44" i="4" s="1"/>
  <c r="E11" i="4"/>
  <c r="E12" i="4" s="1"/>
  <c r="E13" i="4" s="1"/>
  <c r="E14" i="4" s="1"/>
  <c r="E15" i="4" s="1"/>
  <c r="E16" i="4" s="1"/>
  <c r="E32" i="4"/>
  <c r="F32" i="4" s="1"/>
  <c r="D37" i="4"/>
  <c r="D30" i="4"/>
  <c r="D23" i="4"/>
  <c r="F18" i="4"/>
  <c r="E19" i="4"/>
  <c r="E20" i="4" s="1"/>
  <c r="E21" i="4" s="1"/>
  <c r="E22" i="4" s="1"/>
  <c r="D5" i="4"/>
  <c r="D6" i="4" s="1"/>
  <c r="D7" i="4" s="1"/>
  <c r="D8" i="4" s="1"/>
  <c r="D9" i="4" s="1"/>
  <c r="E4" i="4"/>
  <c r="A13" i="4" l="1"/>
  <c r="K27" i="4"/>
  <c r="K41" i="4"/>
  <c r="K34" i="4"/>
  <c r="A34" i="4"/>
  <c r="K29" i="4"/>
  <c r="A27" i="4"/>
  <c r="A41" i="4"/>
  <c r="K6" i="4"/>
  <c r="K36" i="4"/>
  <c r="K43" i="4"/>
  <c r="A15" i="4"/>
  <c r="K22" i="4"/>
  <c r="A22" i="4"/>
  <c r="K13" i="4"/>
  <c r="K15" i="4"/>
  <c r="A36" i="4"/>
  <c r="A29" i="4"/>
  <c r="A8" i="4"/>
  <c r="A6" i="4"/>
  <c r="K1" i="4"/>
  <c r="Q1" i="4"/>
  <c r="A20" i="4"/>
  <c r="K20" i="4"/>
  <c r="A43" i="4"/>
  <c r="K8" i="4"/>
  <c r="S2" i="4"/>
  <c r="E26" i="4"/>
  <c r="E27" i="4" s="1"/>
  <c r="E28" i="4" s="1"/>
  <c r="E29" i="4" s="1"/>
  <c r="E30" i="4" s="1"/>
  <c r="P11" i="4"/>
  <c r="P12" i="4" s="1"/>
  <c r="P13" i="4" s="1"/>
  <c r="P14" i="4" s="1"/>
  <c r="P15" i="4" s="1"/>
  <c r="P16" i="4" s="1"/>
  <c r="O26" i="4"/>
  <c r="O27" i="4" s="1"/>
  <c r="O28" i="4" s="1"/>
  <c r="O29" i="4" s="1"/>
  <c r="O30" i="4" s="1"/>
  <c r="P40" i="4"/>
  <c r="P41" i="4" s="1"/>
  <c r="P42" i="4" s="1"/>
  <c r="P43" i="4" s="1"/>
  <c r="P44" i="4" s="1"/>
  <c r="Q39" i="4"/>
  <c r="P32" i="4"/>
  <c r="O33" i="4"/>
  <c r="O34" i="4" s="1"/>
  <c r="O35" i="4" s="1"/>
  <c r="O36" i="4" s="1"/>
  <c r="N37" i="4"/>
  <c r="Q25" i="4"/>
  <c r="P26" i="4"/>
  <c r="P27" i="4" s="1"/>
  <c r="P28" i="4" s="1"/>
  <c r="P29" i="4" s="1"/>
  <c r="P19" i="4"/>
  <c r="P20" i="4" s="1"/>
  <c r="P21" i="4" s="1"/>
  <c r="P22" i="4" s="1"/>
  <c r="Q18" i="4"/>
  <c r="O23" i="4"/>
  <c r="Q4" i="4"/>
  <c r="P5" i="4"/>
  <c r="P6" i="4" s="1"/>
  <c r="P7" i="4" s="1"/>
  <c r="P8" i="4" s="1"/>
  <c r="P9" i="4" s="1"/>
  <c r="F39" i="4"/>
  <c r="G39" i="4" s="1"/>
  <c r="F11" i="4"/>
  <c r="G11" i="4" s="1"/>
  <c r="E33" i="4"/>
  <c r="E34" i="4" s="1"/>
  <c r="E35" i="4" s="1"/>
  <c r="E36" i="4" s="1"/>
  <c r="E37" i="4" s="1"/>
  <c r="G32" i="4"/>
  <c r="F33" i="4"/>
  <c r="F34" i="4" s="1"/>
  <c r="F35" i="4" s="1"/>
  <c r="F36" i="4" s="1"/>
  <c r="G25" i="4"/>
  <c r="F26" i="4"/>
  <c r="F27" i="4" s="1"/>
  <c r="F28" i="4" s="1"/>
  <c r="F29" i="4" s="1"/>
  <c r="E23" i="4"/>
  <c r="F19" i="4"/>
  <c r="F20" i="4" s="1"/>
  <c r="F21" i="4" s="1"/>
  <c r="F22" i="4" s="1"/>
  <c r="G18" i="4"/>
  <c r="F4" i="4"/>
  <c r="E5" i="4"/>
  <c r="E6" i="4" s="1"/>
  <c r="E7" i="4" s="1"/>
  <c r="E8" i="4" s="1"/>
  <c r="E9" i="4" s="1"/>
  <c r="Q11" i="4" l="1"/>
  <c r="R11" i="4" s="1"/>
  <c r="R39" i="4"/>
  <c r="Q40" i="4"/>
  <c r="Q41" i="4" s="1"/>
  <c r="Q42" i="4" s="1"/>
  <c r="Q43" i="4" s="1"/>
  <c r="Q44" i="4" s="1"/>
  <c r="O37" i="4"/>
  <c r="Q32" i="4"/>
  <c r="P33" i="4"/>
  <c r="P34" i="4" s="1"/>
  <c r="P35" i="4" s="1"/>
  <c r="P36" i="4" s="1"/>
  <c r="P30" i="4"/>
  <c r="R25" i="4"/>
  <c r="Q26" i="4"/>
  <c r="Q27" i="4" s="1"/>
  <c r="Q28" i="4" s="1"/>
  <c r="Q29" i="4" s="1"/>
  <c r="Q19" i="4"/>
  <c r="Q20" i="4" s="1"/>
  <c r="Q21" i="4" s="1"/>
  <c r="Q22" i="4" s="1"/>
  <c r="R18" i="4"/>
  <c r="P23" i="4"/>
  <c r="R4" i="4"/>
  <c r="Q5" i="4"/>
  <c r="Q6" i="4" s="1"/>
  <c r="Q7" i="4" s="1"/>
  <c r="Q8" i="4" s="1"/>
  <c r="Q9" i="4" s="1"/>
  <c r="F40" i="4"/>
  <c r="F41" i="4" s="1"/>
  <c r="F42" i="4" s="1"/>
  <c r="F43" i="4" s="1"/>
  <c r="F44" i="4" s="1"/>
  <c r="F12" i="4"/>
  <c r="F13" i="4" s="1"/>
  <c r="F14" i="4" s="1"/>
  <c r="F15" i="4" s="1"/>
  <c r="F16" i="4" s="1"/>
  <c r="G40" i="4"/>
  <c r="G41" i="4" s="1"/>
  <c r="G42" i="4" s="1"/>
  <c r="G43" i="4" s="1"/>
  <c r="G44" i="4" s="1"/>
  <c r="H39" i="4"/>
  <c r="F37" i="4"/>
  <c r="H32" i="4"/>
  <c r="G33" i="4"/>
  <c r="G34" i="4" s="1"/>
  <c r="G35" i="4" s="1"/>
  <c r="G36" i="4" s="1"/>
  <c r="F30" i="4"/>
  <c r="H25" i="4"/>
  <c r="G26" i="4"/>
  <c r="G27" i="4" s="1"/>
  <c r="G28" i="4" s="1"/>
  <c r="G29" i="4" s="1"/>
  <c r="H18" i="4"/>
  <c r="G19" i="4"/>
  <c r="G20" i="4" s="1"/>
  <c r="G21" i="4" s="1"/>
  <c r="G22" i="4" s="1"/>
  <c r="F23" i="4"/>
  <c r="G12" i="4"/>
  <c r="G13" i="4" s="1"/>
  <c r="G14" i="4" s="1"/>
  <c r="G15" i="4" s="1"/>
  <c r="G16" i="4" s="1"/>
  <c r="H11" i="4"/>
  <c r="G4" i="4"/>
  <c r="F5" i="4"/>
  <c r="F6" i="4" s="1"/>
  <c r="F7" i="4" s="1"/>
  <c r="F8" i="4" s="1"/>
  <c r="F9" i="4" s="1"/>
  <c r="Q12" i="4" l="1"/>
  <c r="Q13" i="4" s="1"/>
  <c r="Q14" i="4" s="1"/>
  <c r="Q15" i="4" s="1"/>
  <c r="Q16" i="4" s="1"/>
  <c r="R40" i="4"/>
  <c r="R41" i="4" s="1"/>
  <c r="R42" i="4" s="1"/>
  <c r="R43" i="4" s="1"/>
  <c r="R44" i="4" s="1"/>
  <c r="S39" i="4"/>
  <c r="S40" i="4" s="1"/>
  <c r="S41" i="4" s="1"/>
  <c r="S42" i="4" s="1"/>
  <c r="S43" i="4" s="1"/>
  <c r="S44" i="4" s="1"/>
  <c r="P37" i="4"/>
  <c r="R32" i="4"/>
  <c r="Q33" i="4"/>
  <c r="Q34" i="4" s="1"/>
  <c r="Q35" i="4" s="1"/>
  <c r="Q36" i="4" s="1"/>
  <c r="Q30" i="4"/>
  <c r="R26" i="4"/>
  <c r="R27" i="4" s="1"/>
  <c r="R28" i="4" s="1"/>
  <c r="R29" i="4" s="1"/>
  <c r="S25" i="4"/>
  <c r="S26" i="4" s="1"/>
  <c r="S27" i="4" s="1"/>
  <c r="S28" i="4" s="1"/>
  <c r="S29" i="4" s="1"/>
  <c r="Q23" i="4"/>
  <c r="R19" i="4"/>
  <c r="R20" i="4" s="1"/>
  <c r="R21" i="4" s="1"/>
  <c r="R22" i="4" s="1"/>
  <c r="S18" i="4"/>
  <c r="S19" i="4" s="1"/>
  <c r="S20" i="4" s="1"/>
  <c r="S21" i="4" s="1"/>
  <c r="S22" i="4" s="1"/>
  <c r="R12" i="4"/>
  <c r="R13" i="4" s="1"/>
  <c r="R14" i="4" s="1"/>
  <c r="R15" i="4" s="1"/>
  <c r="R16" i="4" s="1"/>
  <c r="S11" i="4"/>
  <c r="S12" i="4" s="1"/>
  <c r="S13" i="4" s="1"/>
  <c r="S14" i="4" s="1"/>
  <c r="S15" i="4" s="1"/>
  <c r="S16" i="4" s="1"/>
  <c r="R5" i="4"/>
  <c r="R6" i="4" s="1"/>
  <c r="R7" i="4" s="1"/>
  <c r="R8" i="4" s="1"/>
  <c r="R9" i="4" s="1"/>
  <c r="S4" i="4"/>
  <c r="S5" i="4" s="1"/>
  <c r="S6" i="4" s="1"/>
  <c r="S7" i="4" s="1"/>
  <c r="S8" i="4" s="1"/>
  <c r="S9" i="4" s="1"/>
  <c r="H40" i="4"/>
  <c r="H41" i="4" s="1"/>
  <c r="H42" i="4" s="1"/>
  <c r="H43" i="4" s="1"/>
  <c r="H44" i="4" s="1"/>
  <c r="I39" i="4"/>
  <c r="I40" i="4" s="1"/>
  <c r="I41" i="4" s="1"/>
  <c r="I42" i="4" s="1"/>
  <c r="I43" i="4" s="1"/>
  <c r="I44" i="4" s="1"/>
  <c r="G37" i="4"/>
  <c r="H33" i="4"/>
  <c r="H34" i="4" s="1"/>
  <c r="H35" i="4" s="1"/>
  <c r="H36" i="4" s="1"/>
  <c r="I32" i="4"/>
  <c r="I33" i="4" s="1"/>
  <c r="I34" i="4" s="1"/>
  <c r="I35" i="4" s="1"/>
  <c r="I36" i="4" s="1"/>
  <c r="G30" i="4"/>
  <c r="H26" i="4"/>
  <c r="H27" i="4" s="1"/>
  <c r="H28" i="4" s="1"/>
  <c r="H29" i="4" s="1"/>
  <c r="I25" i="4"/>
  <c r="I26" i="4" s="1"/>
  <c r="I27" i="4" s="1"/>
  <c r="I28" i="4" s="1"/>
  <c r="I29" i="4" s="1"/>
  <c r="G23" i="4"/>
  <c r="H19" i="4"/>
  <c r="H20" i="4" s="1"/>
  <c r="H21" i="4" s="1"/>
  <c r="H22" i="4" s="1"/>
  <c r="H23" i="4" s="1"/>
  <c r="I18" i="4"/>
  <c r="I19" i="4" s="1"/>
  <c r="I20" i="4" s="1"/>
  <c r="I21" i="4" s="1"/>
  <c r="I22" i="4" s="1"/>
  <c r="I23" i="4" s="1"/>
  <c r="H12" i="4"/>
  <c r="H13" i="4" s="1"/>
  <c r="H14" i="4" s="1"/>
  <c r="H15" i="4" s="1"/>
  <c r="H16" i="4" s="1"/>
  <c r="I11" i="4"/>
  <c r="I12" i="4" s="1"/>
  <c r="I13" i="4" s="1"/>
  <c r="I14" i="4" s="1"/>
  <c r="I15" i="4" s="1"/>
  <c r="I16" i="4" s="1"/>
  <c r="H4" i="4"/>
  <c r="G5" i="4"/>
  <c r="G6" i="4" s="1"/>
  <c r="G7" i="4" s="1"/>
  <c r="G8" i="4" s="1"/>
  <c r="G9" i="4" s="1"/>
  <c r="Q37" i="4" l="1"/>
  <c r="S32" i="4"/>
  <c r="S33" i="4" s="1"/>
  <c r="S34" i="4" s="1"/>
  <c r="S35" i="4" s="1"/>
  <c r="S36" i="4" s="1"/>
  <c r="R33" i="4"/>
  <c r="R34" i="4" s="1"/>
  <c r="R35" i="4" s="1"/>
  <c r="R36" i="4" s="1"/>
  <c r="S30" i="4"/>
  <c r="R30" i="4"/>
  <c r="S23" i="4"/>
  <c r="R23" i="4"/>
  <c r="I37" i="4"/>
  <c r="H37" i="4"/>
  <c r="I30" i="4"/>
  <c r="H30" i="4"/>
  <c r="I4" i="4"/>
  <c r="I5" i="4" s="1"/>
  <c r="I6" i="4" s="1"/>
  <c r="I7" i="4" s="1"/>
  <c r="I8" i="4" s="1"/>
  <c r="I9" i="4" s="1"/>
  <c r="H5" i="4"/>
  <c r="H6" i="4" s="1"/>
  <c r="H7" i="4" s="1"/>
  <c r="H8" i="4" s="1"/>
  <c r="H9" i="4" s="1"/>
  <c r="R37" i="4" l="1"/>
  <c r="S37" i="4"/>
</calcChain>
</file>

<file path=xl/sharedStrings.xml><?xml version="1.0" encoding="utf-8"?>
<sst xmlns="http://schemas.openxmlformats.org/spreadsheetml/2006/main" count="1159" uniqueCount="68">
  <si>
    <t>日</t>
    <rPh sb="0" eb="1">
      <t>ニチ</t>
    </rPh>
    <phoneticPr fontId="1"/>
  </si>
  <si>
    <t>月</t>
    <rPh sb="0" eb="1">
      <t>ゲツ</t>
    </rPh>
    <phoneticPr fontId="1"/>
  </si>
  <si>
    <t>火</t>
  </si>
  <si>
    <t>水</t>
  </si>
  <si>
    <t>木</t>
  </si>
  <si>
    <t>金</t>
  </si>
  <si>
    <t>土</t>
  </si>
  <si>
    <t>国民の祝日・休日月日</t>
  </si>
  <si>
    <t>国民の祝日・休日名称</t>
  </si>
  <si>
    <t>元日</t>
  </si>
  <si>
    <t>成人の日</t>
  </si>
  <si>
    <t>春分の日</t>
  </si>
  <si>
    <t>天皇誕生日</t>
  </si>
  <si>
    <t>憲法記念日</t>
  </si>
  <si>
    <t>こどもの日</t>
  </si>
  <si>
    <t>秋分の日</t>
  </si>
  <si>
    <t>文化の日</t>
  </si>
  <si>
    <t>勤労感謝の日</t>
  </si>
  <si>
    <t>結婚の儀</t>
  </si>
  <si>
    <t>敬老の日</t>
  </si>
  <si>
    <t>体育の日</t>
  </si>
  <si>
    <t>建国記念の日</t>
  </si>
  <si>
    <t>休日</t>
  </si>
  <si>
    <t>大喪の礼</t>
  </si>
  <si>
    <t>みどりの日</t>
  </si>
  <si>
    <t>即位礼正殿の儀</t>
  </si>
  <si>
    <t>海の日</t>
  </si>
  <si>
    <t>昭和の日</t>
  </si>
  <si>
    <t>山の日</t>
  </si>
  <si>
    <t>休日（祝日扱い）</t>
  </si>
  <si>
    <t>体育の日（スポーツの日）</t>
  </si>
  <si>
    <t>スポーツの日</t>
  </si>
  <si>
    <t>カレンダー</t>
    <phoneticPr fontId="1"/>
  </si>
  <si>
    <t>No</t>
    <phoneticPr fontId="1"/>
  </si>
  <si>
    <t>祝日</t>
    <rPh sb="0" eb="2">
      <t>シュクジツ</t>
    </rPh>
    <phoneticPr fontId="1"/>
  </si>
  <si>
    <t>休日にする曜日</t>
    <rPh sb="0" eb="2">
      <t>キュウジツ</t>
    </rPh>
    <rPh sb="5" eb="7">
      <t>ヨウビ</t>
    </rPh>
    <phoneticPr fontId="1"/>
  </si>
  <si>
    <t>祝日を休日に</t>
    <rPh sb="0" eb="2">
      <t>シュクジツ</t>
    </rPh>
    <rPh sb="3" eb="5">
      <t>キュウジツ</t>
    </rPh>
    <phoneticPr fontId="1"/>
  </si>
  <si>
    <t>する</t>
  </si>
  <si>
    <t>休暇とする日付</t>
    <rPh sb="0" eb="2">
      <t>キュウカ</t>
    </rPh>
    <rPh sb="5" eb="7">
      <t>ヒヅケ</t>
    </rPh>
    <phoneticPr fontId="1"/>
  </si>
  <si>
    <t>所定休日</t>
    <rPh sb="0" eb="2">
      <t>ショテイ</t>
    </rPh>
    <rPh sb="2" eb="4">
      <t>キュウジツ</t>
    </rPh>
    <phoneticPr fontId="1"/>
  </si>
  <si>
    <t>休暇</t>
    <rPh sb="0" eb="2">
      <t>キュウカ</t>
    </rPh>
    <phoneticPr fontId="1"/>
  </si>
  <si>
    <t>判定</t>
    <rPh sb="0" eb="2">
      <t>ハンテイ</t>
    </rPh>
    <phoneticPr fontId="1"/>
  </si>
  <si>
    <t>4つまで設定可</t>
    <rPh sb="4" eb="6">
      <t>セッテイ</t>
    </rPh>
    <rPh sb="6" eb="7">
      <t>カ</t>
    </rPh>
    <phoneticPr fontId="1"/>
  </si>
  <si>
    <t>日</t>
  </si>
  <si>
    <t>曜日</t>
    <rPh sb="0" eb="2">
      <t>ヨウビ</t>
    </rPh>
    <phoneticPr fontId="1"/>
  </si>
  <si>
    <t>月</t>
    <rPh sb="0" eb="1">
      <t>ツキ</t>
    </rPh>
    <phoneticPr fontId="1"/>
  </si>
  <si>
    <t>年間労働予定日数</t>
    <rPh sb="0" eb="2">
      <t>ネンカン</t>
    </rPh>
    <rPh sb="2" eb="4">
      <t>ロウドウ</t>
    </rPh>
    <rPh sb="4" eb="6">
      <t>ヨテイ</t>
    </rPh>
    <rPh sb="6" eb="8">
      <t>ニッスウ</t>
    </rPh>
    <phoneticPr fontId="1"/>
  </si>
  <si>
    <t xml:space="preserve"> 月始まり</t>
    <rPh sb="1" eb="2">
      <t>ガツ</t>
    </rPh>
    <rPh sb="2" eb="3">
      <t>ハジ</t>
    </rPh>
    <phoneticPr fontId="1"/>
  </si>
  <si>
    <t>January</t>
    <phoneticPr fontId="1"/>
  </si>
  <si>
    <t>February</t>
    <phoneticPr fontId="1"/>
  </si>
  <si>
    <t>March</t>
    <phoneticPr fontId="1"/>
  </si>
  <si>
    <t>April</t>
    <phoneticPr fontId="1"/>
  </si>
  <si>
    <t>May</t>
    <phoneticPr fontId="1"/>
  </si>
  <si>
    <t>June</t>
    <phoneticPr fontId="1"/>
  </si>
  <si>
    <t>July</t>
    <phoneticPr fontId="1"/>
  </si>
  <si>
    <t>August</t>
    <phoneticPr fontId="1"/>
  </si>
  <si>
    <t>September</t>
    <phoneticPr fontId="1"/>
  </si>
  <si>
    <t>October</t>
    <phoneticPr fontId="1"/>
  </si>
  <si>
    <t>November</t>
    <phoneticPr fontId="1"/>
  </si>
  <si>
    <t>December</t>
    <phoneticPr fontId="1"/>
  </si>
  <si>
    <t>■</t>
    <phoneticPr fontId="1"/>
  </si>
  <si>
    <t>※</t>
    <phoneticPr fontId="1"/>
  </si>
  <si>
    <t>◆休日の設定◆</t>
    <rPh sb="1" eb="3">
      <t>キュウジツ</t>
    </rPh>
    <rPh sb="4" eb="6">
      <t>セッテイ</t>
    </rPh>
    <phoneticPr fontId="1"/>
  </si>
  <si>
    <t>うるう年判定</t>
    <rPh sb="3" eb="4">
      <t>ドシ</t>
    </rPh>
    <rPh sb="4" eb="6">
      <t>ハンテイ</t>
    </rPh>
    <phoneticPr fontId="1"/>
  </si>
  <si>
    <t>年間休日予定日数</t>
    <rPh sb="0" eb="2">
      <t>ネンカン</t>
    </rPh>
    <rPh sb="2" eb="4">
      <t>キュウジツ</t>
    </rPh>
    <rPh sb="4" eb="6">
      <t>ヨテイ</t>
    </rPh>
    <rPh sb="6" eb="8">
      <t>ニッスウ</t>
    </rPh>
    <phoneticPr fontId="1"/>
  </si>
  <si>
    <t>年</t>
    <phoneticPr fontId="1"/>
  </si>
  <si>
    <t>休日表示</t>
    <rPh sb="0" eb="2">
      <t>キュウジツ</t>
    </rPh>
    <rPh sb="2" eb="4">
      <t>ヒョウジ</t>
    </rPh>
    <phoneticPr fontId="1"/>
  </si>
  <si>
    <r>
      <t>年間・月間休日の表示をする場合はチェックボックスに</t>
    </r>
    <r>
      <rPr>
        <sz val="11"/>
        <rFont val="Segoe UI Symbol"/>
        <family val="3"/>
      </rPr>
      <t>✅</t>
    </r>
    <rPh sb="13" eb="15">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</si>
</sst>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17" x14ac:knownFonts="1">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name val="游ゴシック"/>
      <family val="3"/>
      <charset val="128"/>
      <scheme val="minor"/>
    </font>
    <font>
      <sz val="11"/>
      <color theme="0"/>
      <name val="游ゴシック"/>
      <family val="2"/>
      <charset val="128"/>
      <scheme val="minor"/>
    </font>
    <font>
      <sz val="11"/>
      <name val="Segoe UI Semibold"/>
      <family val="2"/>
    </font>
    <font>
      <sz val="11"/>
      <name val="メイリオ"/>
      <family val="3"/>
      <charset val="128"/>
    </font>
    <font>
      <sz val="14"/>
      <name val="Segoe UI Semibold"/>
      <family val="2"/>
    </font>
    <font>
      <sz val="16"/>
      <name val="Segoe UI Semibold"/>
      <family val="2"/>
    </font>
    <font>
      <sz val="18"/>
      <name val="Segoe UI Semibold"/>
      <family val="2"/>
    </font>
    <font>
      <b/>
      <sz val="11"/>
      <color theme="0"/>
      <name val="メイリオ"/>
      <family val="3"/>
      <charset val="128"/>
    </font>
    <font>
      <sz val="9"/>
      <name val="メイリオ"/>
      <family val="3"/>
      <charset val="128"/>
    </font>
    <font>
      <sz val="6"/>
      <name val="游ゴシック"/>
      <family val="3"/>
      <charset val="128"/>
      <scheme val="minor"/>
    </font>
    <font>
      <sz val="6"/>
      <color theme="0"/>
      <name val="游ゴシック"/>
      <family val="3"/>
      <charset val="128"/>
      <scheme val="minor"/>
    </font>
    <font>
      <sz val="8"/>
      <color theme="1"/>
      <name val="游ゴシック"/>
      <family val="2"/>
      <charset val="128"/>
      <scheme val="minor"/>
    </font>
    <font>
      <sz val="12"/>
      <name val="メイリオ"/>
      <family val="3"/>
      <charset val="128"/>
    </font>
    <font>
      <sz val="11"/>
      <name val="Segoe UI Symbol"/>
      <family val="3"/>
    </font>
  </fonts>
  <fills count="3">
    <fill>
      <patternFill patternType="none"/>
    </fill>
    <fill>
      <patternFill patternType="gray125"/>
    </fill>
    <fill>
      <patternFill patternType="solid">
        <fgColor theme="1" tint="0.14999847407452621"/>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right/>
      <top/>
      <bottom style="hair">
        <color theme="1" tint="0.14999847407452621"/>
      </bottom>
      <diagonal/>
    </border>
    <border>
      <left/>
      <right/>
      <top style="hair">
        <color theme="1" tint="0.14999847407452621"/>
      </top>
      <bottom/>
      <diagonal/>
    </border>
  </borders>
  <cellStyleXfs count="1">
    <xf numFmtId="0" fontId="0" fillId="0" borderId="0">
      <alignment vertical="center"/>
    </xf>
  </cellStyleXfs>
  <cellXfs count="37">
    <xf numFmtId="0" fontId="0" fillId="0" borderId="0" xfId="0">
      <alignment vertical="center"/>
    </xf>
    <xf numFmtId="14" fontId="0" fillId="0" borderId="0" xfId="0" applyNumberFormat="1">
      <alignment vertical="center"/>
    </xf>
    <xf numFmtId="0" fontId="9" fillId="0" borderId="1" xfId="0" applyFont="1" applyBorder="1" applyAlignment="1" applyProtection="1">
      <protection locked="0" hidden="1"/>
    </xf>
    <xf numFmtId="0" fontId="6" fillId="0" borderId="0" xfId="0" applyFont="1" applyAlignment="1" applyProtection="1">
      <alignment horizontal="center"/>
      <protection hidden="1"/>
    </xf>
    <xf numFmtId="0" fontId="9" fillId="0" borderId="1" xfId="0" applyFont="1" applyBorder="1" applyAlignment="1" applyProtection="1">
      <alignment horizontal="center"/>
      <protection locked="0" hidden="1"/>
    </xf>
    <xf numFmtId="0" fontId="6" fillId="0" borderId="0" xfId="0" applyFont="1" applyAlignment="1" applyProtection="1">
      <alignment horizontal="left"/>
      <protection hidden="1"/>
    </xf>
    <xf numFmtId="0" fontId="3" fillId="0" borderId="0" xfId="0" applyFont="1" applyAlignment="1" applyProtection="1">
      <alignment horizontal="center" vertical="center"/>
      <protection hidden="1"/>
    </xf>
    <xf numFmtId="0" fontId="2" fillId="0" borderId="0" xfId="0" applyFont="1" applyProtection="1">
      <alignment vertical="center"/>
      <protection hidden="1"/>
    </xf>
    <xf numFmtId="0" fontId="6" fillId="0" borderId="0" xfId="0" applyFont="1" applyProtection="1">
      <alignment vertical="center"/>
      <protection hidden="1"/>
    </xf>
    <xf numFmtId="0" fontId="6" fillId="0" borderId="0" xfId="0" applyFont="1" applyAlignment="1" applyProtection="1">
      <alignment horizontal="center" vertical="center"/>
      <protection hidden="1"/>
    </xf>
    <xf numFmtId="0" fontId="3" fillId="0" borderId="0" xfId="0" applyFont="1" applyAlignment="1" applyProtection="1">
      <alignment horizontal="left" vertical="center"/>
      <protection hidden="1"/>
    </xf>
    <xf numFmtId="176" fontId="2" fillId="0" borderId="0" xfId="0" applyNumberFormat="1" applyFont="1" applyProtection="1">
      <alignment vertical="center"/>
      <protection hidden="1"/>
    </xf>
    <xf numFmtId="0" fontId="6" fillId="0" borderId="0" xfId="0" applyFont="1" applyAlignment="1" applyProtection="1">
      <alignment horizontal="left" vertical="center"/>
      <protection hidden="1"/>
    </xf>
    <xf numFmtId="0" fontId="6" fillId="0" borderId="1" xfId="0" applyFont="1" applyBorder="1" applyAlignment="1" applyProtection="1">
      <alignment horizontal="center" vertical="center"/>
      <protection locked="0" hidden="1"/>
    </xf>
    <xf numFmtId="0" fontId="6" fillId="0" borderId="0" xfId="0" applyFont="1" applyAlignment="1" applyProtection="1">
      <alignment horizontal="right" vertical="center"/>
      <protection hidden="1"/>
    </xf>
    <xf numFmtId="14" fontId="6" fillId="0" borderId="1" xfId="0" applyNumberFormat="1" applyFont="1" applyBorder="1" applyAlignment="1" applyProtection="1">
      <alignment horizontal="center" vertical="center" shrinkToFit="1"/>
      <protection locked="0" hidden="1"/>
    </xf>
    <xf numFmtId="0" fontId="8" fillId="0" borderId="0" xfId="0" applyFont="1" applyAlignment="1" applyProtection="1">
      <alignment horizontal="right"/>
      <protection hidden="1"/>
    </xf>
    <xf numFmtId="0" fontId="14" fillId="0" borderId="0" xfId="0" applyFont="1">
      <alignment vertical="center"/>
    </xf>
    <xf numFmtId="0" fontId="12" fillId="0" borderId="0" xfId="0" applyFont="1" applyAlignment="1" applyProtection="1">
      <alignment horizontal="center" vertical="center"/>
      <protection hidden="1"/>
    </xf>
    <xf numFmtId="0" fontId="13" fillId="0" borderId="0" xfId="0" applyFont="1" applyProtection="1">
      <alignment vertical="center"/>
      <protection hidden="1"/>
    </xf>
    <xf numFmtId="0" fontId="13" fillId="0" borderId="0" xfId="0" applyFont="1" applyAlignment="1" applyProtection="1">
      <alignment horizontal="center" vertical="center"/>
      <protection hidden="1"/>
    </xf>
    <xf numFmtId="0" fontId="10" fillId="2" borderId="0" xfId="0" applyFont="1" applyFill="1" applyAlignment="1" applyProtection="1">
      <alignment horizontal="center"/>
      <protection hidden="1"/>
    </xf>
    <xf numFmtId="0" fontId="7" fillId="0" borderId="0" xfId="0" applyFont="1" applyAlignment="1" applyProtection="1">
      <alignment vertical="center" shrinkToFit="1"/>
      <protection hidden="1"/>
    </xf>
    <xf numFmtId="176" fontId="5" fillId="0" borderId="0" xfId="0" applyNumberFormat="1"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3" fillId="0" borderId="0" xfId="0" applyFont="1" applyProtection="1">
      <alignment vertical="center"/>
      <protection hidden="1"/>
    </xf>
    <xf numFmtId="0" fontId="4" fillId="0" borderId="0" xfId="0" applyFont="1" applyProtection="1">
      <alignment vertical="center"/>
      <protection hidden="1"/>
    </xf>
    <xf numFmtId="14" fontId="2" fillId="0" borderId="0" xfId="0" applyNumberFormat="1" applyFont="1" applyProtection="1">
      <alignment vertical="center"/>
      <protection hidden="1"/>
    </xf>
    <xf numFmtId="0" fontId="2" fillId="0" borderId="2" xfId="0" applyFont="1" applyBorder="1" applyProtection="1">
      <alignment vertical="center"/>
      <protection hidden="1"/>
    </xf>
    <xf numFmtId="176" fontId="5" fillId="0" borderId="2" xfId="0" applyNumberFormat="1" applyFont="1" applyBorder="1" applyAlignment="1" applyProtection="1">
      <alignment horizontal="center" vertical="center"/>
      <protection hidden="1"/>
    </xf>
    <xf numFmtId="0" fontId="2" fillId="0" borderId="3" xfId="0" applyFont="1" applyBorder="1" applyProtection="1">
      <alignment vertical="center"/>
      <protection hidden="1"/>
    </xf>
    <xf numFmtId="0" fontId="10" fillId="2" borderId="3" xfId="0" applyFont="1" applyFill="1" applyBorder="1" applyAlignment="1" applyProtection="1">
      <alignment horizontal="center"/>
      <protection hidden="1"/>
    </xf>
    <xf numFmtId="0" fontId="3" fillId="0" borderId="2" xfId="0" applyFont="1" applyBorder="1" applyProtection="1">
      <alignment vertical="center"/>
      <protection hidden="1"/>
    </xf>
    <xf numFmtId="0" fontId="15" fillId="0" borderId="0" xfId="0" applyFont="1" applyAlignment="1" applyProtection="1">
      <protection hidden="1"/>
    </xf>
    <xf numFmtId="0" fontId="11" fillId="0" borderId="0" xfId="0" applyFont="1" applyAlignment="1" applyProtection="1">
      <alignment horizontal="right" vertical="center"/>
      <protection hidden="1"/>
    </xf>
    <xf numFmtId="0" fontId="3" fillId="0" borderId="0" xfId="0" applyFont="1" applyAlignment="1" applyProtection="1">
      <alignment horizontal="left" vertical="center"/>
      <protection hidden="1"/>
    </xf>
    <xf numFmtId="0" fontId="8" fillId="0" borderId="0" xfId="0" applyFont="1" applyAlignment="1" applyProtection="1">
      <alignment horizontal="center"/>
      <protection hidden="1"/>
    </xf>
  </cellXfs>
  <cellStyles count="1">
    <cellStyle name="標準" xfId="0" builtinId="0"/>
  </cellStyles>
  <dxfs count="38">
    <dxf>
      <font>
        <color theme="0"/>
      </font>
      <fill>
        <patternFill>
          <bgColor theme="0"/>
        </patternFill>
      </fill>
      <border>
        <left/>
        <right/>
        <top/>
        <bottom/>
      </border>
    </dxf>
    <dxf>
      <border>
        <left style="thin">
          <color rgb="FFC00000"/>
        </left>
        <right style="thin">
          <color rgb="FFC00000"/>
        </right>
        <top style="thin">
          <color rgb="FFC00000"/>
        </top>
        <bottom style="thin">
          <color rgb="FFC00000"/>
        </bottom>
        <vertical/>
        <horizontal/>
      </border>
    </dxf>
    <dxf>
      <font>
        <color theme="0"/>
      </font>
      <fill>
        <patternFill>
          <bgColor theme="0"/>
        </patternFill>
      </fill>
      <border>
        <left/>
        <right/>
        <top/>
        <bottom/>
      </border>
    </dxf>
    <dxf>
      <font>
        <color theme="0"/>
      </font>
      <fill>
        <patternFill>
          <bgColor theme="0"/>
        </patternFill>
      </fill>
    </dxf>
    <dxf>
      <border>
        <left style="thin">
          <color rgb="FFC00000"/>
        </left>
        <right style="thin">
          <color rgb="FFC00000"/>
        </right>
        <top style="thin">
          <color rgb="FFC00000"/>
        </top>
        <bottom style="thin">
          <color rgb="FFC00000"/>
        </bottom>
        <vertical/>
        <horizontal/>
      </border>
    </dxf>
    <dxf>
      <font>
        <color theme="0"/>
      </font>
      <fill>
        <patternFill>
          <bgColor theme="0"/>
        </patternFill>
      </fill>
    </dxf>
    <dxf>
      <font>
        <color theme="0"/>
      </font>
      <fill>
        <patternFill>
          <bgColor theme="0"/>
        </patternFill>
      </fill>
    </dxf>
    <dxf>
      <border>
        <left style="thin">
          <color rgb="FFC00000"/>
        </left>
        <right style="thin">
          <color rgb="FFC00000"/>
        </right>
        <top style="thin">
          <color rgb="FFC00000"/>
        </top>
        <bottom style="thin">
          <color rgb="FFC00000"/>
        </bottom>
        <vertical/>
        <horizontal/>
      </border>
    </dxf>
    <dxf>
      <font>
        <color theme="0"/>
      </font>
      <fill>
        <patternFill>
          <bgColor theme="0"/>
        </patternFill>
      </fill>
    </dxf>
    <dxf>
      <font>
        <color theme="0"/>
      </font>
      <fill>
        <patternFill>
          <bgColor theme="0"/>
        </patternFill>
      </fill>
    </dxf>
    <dxf>
      <border>
        <left style="thin">
          <color rgb="FFC00000"/>
        </left>
        <right style="thin">
          <color rgb="FFC00000"/>
        </right>
        <top style="thin">
          <color rgb="FFC00000"/>
        </top>
        <bottom style="thin">
          <color rgb="FFC00000"/>
        </bottom>
        <vertical/>
        <horizontal/>
      </border>
    </dxf>
    <dxf>
      <font>
        <color theme="0"/>
      </font>
      <fill>
        <patternFill>
          <bgColor theme="0"/>
        </patternFill>
      </fill>
    </dxf>
    <dxf>
      <font>
        <color theme="0"/>
      </font>
      <fill>
        <patternFill>
          <bgColor theme="0"/>
        </patternFill>
      </fill>
    </dxf>
    <dxf>
      <border>
        <left style="thin">
          <color rgb="FFC00000"/>
        </left>
        <right style="thin">
          <color rgb="FFC00000"/>
        </right>
        <top style="thin">
          <color rgb="FFC00000"/>
        </top>
        <bottom style="thin">
          <color rgb="FFC00000"/>
        </bottom>
        <vertical/>
        <horizontal/>
      </border>
    </dxf>
    <dxf>
      <font>
        <color theme="0"/>
      </font>
      <fill>
        <patternFill>
          <bgColor theme="0"/>
        </patternFill>
      </fill>
    </dxf>
    <dxf>
      <font>
        <color theme="0"/>
      </font>
      <fill>
        <patternFill>
          <bgColor theme="0"/>
        </patternFill>
      </fill>
    </dxf>
    <dxf>
      <border>
        <left style="thin">
          <color rgb="FFC00000"/>
        </left>
        <right style="thin">
          <color rgb="FFC00000"/>
        </right>
        <top style="thin">
          <color rgb="FFC00000"/>
        </top>
        <bottom style="thin">
          <color rgb="FFC00000"/>
        </bottom>
        <vertical/>
        <horizontal/>
      </border>
    </dxf>
    <dxf>
      <font>
        <color theme="0"/>
      </font>
      <fill>
        <patternFill>
          <bgColor theme="0"/>
        </patternFill>
      </fill>
    </dxf>
    <dxf>
      <font>
        <color theme="0"/>
      </font>
    </dxf>
    <dxf>
      <font>
        <color theme="0"/>
      </font>
      <fill>
        <patternFill>
          <bgColor theme="0"/>
        </patternFill>
      </fill>
    </dxf>
    <dxf>
      <border>
        <left style="thin">
          <color rgb="FFC00000"/>
        </left>
        <right style="thin">
          <color rgb="FFC00000"/>
        </right>
        <top style="thin">
          <color rgb="FFC00000"/>
        </top>
        <bottom style="thin">
          <color rgb="FFC00000"/>
        </bottom>
        <vertical/>
        <horizontal/>
      </border>
    </dxf>
    <dxf>
      <font>
        <color theme="0"/>
      </font>
      <fill>
        <patternFill>
          <bgColor theme="0"/>
        </patternFill>
      </fill>
    </dxf>
    <dxf>
      <font>
        <color theme="0"/>
      </font>
      <fill>
        <patternFill>
          <bgColor theme="0"/>
        </patternFill>
      </fill>
    </dxf>
    <dxf>
      <border>
        <left style="thin">
          <color rgb="FFC00000"/>
        </left>
        <right style="thin">
          <color rgb="FFC00000"/>
        </right>
        <top style="thin">
          <color rgb="FFC00000"/>
        </top>
        <bottom style="thin">
          <color rgb="FFC00000"/>
        </bottom>
        <vertical/>
        <horizontal/>
      </border>
    </dxf>
    <dxf>
      <font>
        <color theme="0"/>
      </font>
      <fill>
        <patternFill>
          <bgColor theme="0"/>
        </patternFill>
      </fill>
    </dxf>
    <dxf>
      <font>
        <color theme="0"/>
      </font>
      <fill>
        <patternFill>
          <bgColor theme="0"/>
        </patternFill>
      </fill>
    </dxf>
    <dxf>
      <border>
        <left style="thin">
          <color rgb="FFC00000"/>
        </left>
        <right style="thin">
          <color rgb="FFC00000"/>
        </right>
        <top style="thin">
          <color rgb="FFC00000"/>
        </top>
        <bottom style="thin">
          <color rgb="FFC00000"/>
        </bottom>
        <vertical/>
        <horizontal/>
      </border>
    </dxf>
    <dxf>
      <font>
        <color theme="0"/>
      </font>
      <fill>
        <patternFill>
          <bgColor theme="0"/>
        </patternFill>
      </fill>
    </dxf>
    <dxf>
      <font>
        <color theme="0"/>
      </font>
      <fill>
        <patternFill>
          <bgColor theme="0"/>
        </patternFill>
      </fill>
    </dxf>
    <dxf>
      <border>
        <left style="thin">
          <color rgb="FFC00000"/>
        </left>
        <right style="thin">
          <color rgb="FFC00000"/>
        </right>
        <top style="thin">
          <color rgb="FFC00000"/>
        </top>
        <bottom style="thin">
          <color rgb="FFC00000"/>
        </bottom>
        <vertical/>
        <horizontal/>
      </border>
    </dxf>
    <dxf>
      <font>
        <color theme="0"/>
      </font>
      <fill>
        <patternFill>
          <bgColor theme="0"/>
        </patternFill>
      </fill>
    </dxf>
    <dxf>
      <font>
        <color theme="0"/>
      </font>
      <fill>
        <patternFill>
          <bgColor theme="0"/>
        </patternFill>
      </fill>
    </dxf>
    <dxf>
      <border>
        <left style="thin">
          <color rgb="FFC00000"/>
        </left>
        <right style="thin">
          <color rgb="FFC00000"/>
        </right>
        <top style="thin">
          <color rgb="FFC00000"/>
        </top>
        <bottom style="thin">
          <color rgb="FFC00000"/>
        </bottom>
        <vertical/>
        <horizontal/>
      </border>
    </dxf>
    <dxf>
      <font>
        <color theme="0"/>
      </font>
      <fill>
        <patternFill>
          <bgColor theme="0"/>
        </patternFill>
      </fill>
    </dxf>
    <dxf>
      <font>
        <color theme="0"/>
      </font>
      <fill>
        <patternFill>
          <bgColor theme="0"/>
        </patternFill>
      </fill>
      <border>
        <left/>
        <right/>
        <top/>
        <bottom/>
      </border>
    </dxf>
    <dxf>
      <border>
        <left style="thin">
          <color rgb="FFC00000"/>
        </left>
        <right style="thin">
          <color rgb="FFC00000"/>
        </right>
        <top style="thin">
          <color rgb="FFC00000"/>
        </top>
        <bottom style="thin">
          <color rgb="FFC00000"/>
        </bottom>
        <vertical/>
        <horizontal/>
      </border>
    </dxf>
    <dxf>
      <font>
        <color theme="0"/>
      </font>
      <fill>
        <patternFill>
          <bgColor theme="0"/>
        </patternFill>
      </fill>
      <border>
        <left/>
        <right/>
        <top/>
        <bottom/>
      </border>
    </dxf>
    <dxf>
      <font>
        <color theme="0"/>
      </font>
    </dxf>
  </dxfs>
  <tableStyles count="0" defaultTableStyle="TableStyleMedium2" defaultPivotStyle="PivotStyleLight16"/>
  <colors>
    <mruColors>
      <color rgb="FFFFFFAF"/>
      <color rgb="FFFFFFF5"/>
      <color rgb="FFFFFFF3"/>
      <color rgb="FFFFFF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fmlaLink="英語!$C$15" lockText="1" noThreeD="1"/>
</file>

<file path=xl/drawings/drawing1.xml><?xml version="1.0" encoding="utf-8"?>
<xdr:wsDr xmlns:xdr="http://schemas.openxmlformats.org/drawingml/2006/spreadsheetDrawing" xmlns:a="http://schemas.openxmlformats.org/drawingml/2006/main">
  <xdr:twoCellAnchor>
    <xdr:from>
      <xdr:col>19</xdr:col>
      <xdr:colOff>470648</xdr:colOff>
      <xdr:row>12</xdr:row>
      <xdr:rowOff>57149</xdr:rowOff>
    </xdr:from>
    <xdr:to>
      <xdr:col>22</xdr:col>
      <xdr:colOff>605119</xdr:colOff>
      <xdr:row>18</xdr:row>
      <xdr:rowOff>225136</xdr:rowOff>
    </xdr:to>
    <xdr:sp macro="" textlink="">
      <xdr:nvSpPr>
        <xdr:cNvPr id="2" name="四角形: 角を丸くする 1">
          <a:extLst>
            <a:ext uri="{FF2B5EF4-FFF2-40B4-BE49-F238E27FC236}">
              <a16:creationId xmlns:a16="http://schemas.microsoft.com/office/drawing/2014/main" id="{00000000-0008-0000-0000-000002000000}"/>
            </a:ext>
          </a:extLst>
        </xdr:cNvPr>
        <xdr:cNvSpPr/>
      </xdr:nvSpPr>
      <xdr:spPr>
        <a:xfrm>
          <a:off x="8800693" y="3053194"/>
          <a:ext cx="2108744" cy="1640033"/>
        </a:xfrm>
        <a:prstGeom prst="roundRect">
          <a:avLst>
            <a:gd name="adj" fmla="val 3835"/>
          </a:avLst>
        </a:prstGeom>
        <a:solidFill>
          <a:srgbClr val="FFFFAF"/>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r>
            <a:rPr kumimoji="1" lang="en-US" altLang="ja-JP" sz="1050">
              <a:solidFill>
                <a:schemeClr val="tx1">
                  <a:lumMod val="95000"/>
                  <a:lumOff val="5000"/>
                </a:schemeClr>
              </a:solidFill>
              <a:latin typeface="メイリオ" panose="020B0604030504040204" pitchFamily="50" charset="-128"/>
              <a:ea typeface="メイリオ" panose="020B0604030504040204" pitchFamily="50" charset="-128"/>
            </a:rPr>
            <a:t>A1</a:t>
          </a:r>
          <a:r>
            <a:rPr kumimoji="1" lang="ja-JP" altLang="en-US" sz="1050">
              <a:solidFill>
                <a:schemeClr val="tx1">
                  <a:lumMod val="95000"/>
                  <a:lumOff val="5000"/>
                </a:schemeClr>
              </a:solidFill>
              <a:latin typeface="メイリオ" panose="020B0604030504040204" pitchFamily="50" charset="-128"/>
              <a:ea typeface="メイリオ" panose="020B0604030504040204" pitchFamily="50" charset="-128"/>
            </a:rPr>
            <a:t>セルの年または</a:t>
          </a:r>
          <a:r>
            <a:rPr kumimoji="1" lang="en-US" altLang="ja-JP" sz="1050">
              <a:solidFill>
                <a:schemeClr val="tx1">
                  <a:lumMod val="95000"/>
                  <a:lumOff val="5000"/>
                </a:schemeClr>
              </a:solidFill>
              <a:latin typeface="メイリオ" panose="020B0604030504040204" pitchFamily="50" charset="-128"/>
              <a:ea typeface="メイリオ" panose="020B0604030504040204" pitchFamily="50" charset="-128"/>
            </a:rPr>
            <a:t>C1</a:t>
          </a:r>
          <a:r>
            <a:rPr kumimoji="1" lang="ja-JP" altLang="en-US" sz="1050">
              <a:solidFill>
                <a:schemeClr val="tx1">
                  <a:lumMod val="95000"/>
                  <a:lumOff val="5000"/>
                </a:schemeClr>
              </a:solidFill>
              <a:latin typeface="メイリオ" panose="020B0604030504040204" pitchFamily="50" charset="-128"/>
              <a:ea typeface="メイリオ" panose="020B0604030504040204" pitchFamily="50" charset="-128"/>
            </a:rPr>
            <a:t>セルの月を変更した場合は休暇とする日付を入力しなおしてください</a:t>
          </a:r>
          <a:endParaRPr kumimoji="1" lang="en-US" altLang="ja-JP" sz="1050">
            <a:solidFill>
              <a:schemeClr val="tx1">
                <a:lumMod val="95000"/>
                <a:lumOff val="5000"/>
              </a:schemeClr>
            </a:solidFill>
            <a:latin typeface="メイリオ" panose="020B0604030504040204" pitchFamily="50" charset="-128"/>
            <a:ea typeface="メイリオ" panose="020B0604030504040204" pitchFamily="50" charset="-128"/>
          </a:endParaRPr>
        </a:p>
        <a:p>
          <a:pPr algn="l"/>
          <a:r>
            <a:rPr kumimoji="1" lang="ja-JP" altLang="en-US" sz="1050">
              <a:solidFill>
                <a:schemeClr val="tx1">
                  <a:lumMod val="95000"/>
                  <a:lumOff val="5000"/>
                </a:schemeClr>
              </a:solidFill>
              <a:latin typeface="メイリオ" panose="020B0604030504040204" pitchFamily="50" charset="-128"/>
              <a:ea typeface="メイリオ" panose="020B0604030504040204" pitchFamily="50" charset="-128"/>
            </a:rPr>
            <a:t>（入力形式</a:t>
          </a:r>
          <a:r>
            <a:rPr kumimoji="1" lang="en-US" altLang="ja-JP" sz="1050">
              <a:solidFill>
                <a:schemeClr val="tx1">
                  <a:lumMod val="95000"/>
                  <a:lumOff val="5000"/>
                </a:schemeClr>
              </a:solidFill>
              <a:latin typeface="メイリオ" panose="020B0604030504040204" pitchFamily="50" charset="-128"/>
              <a:ea typeface="メイリオ" panose="020B0604030504040204" pitchFamily="50" charset="-128"/>
            </a:rPr>
            <a:t>:yyyy/mm/dd</a:t>
          </a:r>
          <a:r>
            <a:rPr kumimoji="1" lang="ja-JP" altLang="en-US" sz="1050">
              <a:solidFill>
                <a:schemeClr val="tx1">
                  <a:lumMod val="95000"/>
                  <a:lumOff val="5000"/>
                </a:schemeClr>
              </a:solidFill>
              <a:latin typeface="メイリオ" panose="020B0604030504040204" pitchFamily="50" charset="-128"/>
              <a:ea typeface="メイリオ" panose="020B0604030504040204" pitchFamily="50" charset="-128"/>
            </a:rPr>
            <a:t>）</a:t>
          </a:r>
        </a:p>
      </xdr:txBody>
    </xdr:sp>
    <xdr:clientData/>
  </xdr:twoCellAnchor>
  <xdr:twoCellAnchor>
    <xdr:from>
      <xdr:col>19</xdr:col>
      <xdr:colOff>470646</xdr:colOff>
      <xdr:row>0</xdr:row>
      <xdr:rowOff>23532</xdr:rowOff>
    </xdr:from>
    <xdr:to>
      <xdr:col>31</xdr:col>
      <xdr:colOff>56029</xdr:colOff>
      <xdr:row>2</xdr:row>
      <xdr:rowOff>89647</xdr:rowOff>
    </xdr:to>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a:xfrm>
          <a:off x="8837705" y="23532"/>
          <a:ext cx="7504206" cy="521821"/>
        </a:xfrm>
        <a:prstGeom prst="roundRect">
          <a:avLst>
            <a:gd name="adj" fmla="val 3835"/>
          </a:avLst>
        </a:prstGeom>
        <a:solidFill>
          <a:srgbClr val="FFFFAF"/>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r>
            <a:rPr kumimoji="1" lang="ja-JP" altLang="en-US" sz="1050">
              <a:solidFill>
                <a:schemeClr val="tx1">
                  <a:lumMod val="95000"/>
                  <a:lumOff val="5000"/>
                </a:schemeClr>
              </a:solidFill>
              <a:latin typeface="メイリオ" panose="020B0604030504040204" pitchFamily="50" charset="-128"/>
              <a:ea typeface="メイリオ" panose="020B0604030504040204" pitchFamily="50" charset="-128"/>
            </a:rPr>
            <a:t>使い方・・</a:t>
          </a:r>
          <a:r>
            <a:rPr kumimoji="1" lang="en-US" altLang="ja-JP" sz="1050">
              <a:solidFill>
                <a:schemeClr val="tx1">
                  <a:lumMod val="95000"/>
                  <a:lumOff val="5000"/>
                </a:schemeClr>
              </a:solidFill>
              <a:latin typeface="メイリオ" panose="020B0604030504040204" pitchFamily="50" charset="-128"/>
              <a:ea typeface="メイリオ" panose="020B0604030504040204" pitchFamily="50" charset="-128"/>
            </a:rPr>
            <a:t>A1</a:t>
          </a:r>
          <a:r>
            <a:rPr kumimoji="1" lang="ja-JP" altLang="en-US" sz="1050">
              <a:solidFill>
                <a:schemeClr val="tx1">
                  <a:lumMod val="95000"/>
                  <a:lumOff val="5000"/>
                </a:schemeClr>
              </a:solidFill>
              <a:latin typeface="メイリオ" panose="020B0604030504040204" pitchFamily="50" charset="-128"/>
              <a:ea typeface="メイリオ" panose="020B0604030504040204" pitchFamily="50" charset="-128"/>
            </a:rPr>
            <a:t>セルに西暦年を入力、</a:t>
          </a:r>
          <a:r>
            <a:rPr kumimoji="1" lang="en-US" altLang="ja-JP" sz="1050">
              <a:solidFill>
                <a:schemeClr val="tx1">
                  <a:lumMod val="95000"/>
                  <a:lumOff val="5000"/>
                </a:schemeClr>
              </a:solidFill>
              <a:latin typeface="メイリオ" panose="020B0604030504040204" pitchFamily="50" charset="-128"/>
              <a:ea typeface="メイリオ" panose="020B0604030504040204" pitchFamily="50" charset="-128"/>
            </a:rPr>
            <a:t>C1</a:t>
          </a:r>
          <a:r>
            <a:rPr kumimoji="1" lang="ja-JP" altLang="en-US" sz="1050">
              <a:solidFill>
                <a:schemeClr val="tx1">
                  <a:lumMod val="95000"/>
                  <a:lumOff val="5000"/>
                </a:schemeClr>
              </a:solidFill>
              <a:latin typeface="メイリオ" panose="020B0604030504040204" pitchFamily="50" charset="-128"/>
              <a:ea typeface="メイリオ" panose="020B0604030504040204" pitchFamily="50" charset="-128"/>
            </a:rPr>
            <a:t>セルにカレンダー開始月を選択、休日の設定を行ってご利用ください</a:t>
          </a:r>
        </a:p>
      </xdr:txBody>
    </xdr:sp>
    <xdr:clientData/>
  </xdr:twoCellAnchor>
  <mc:AlternateContent xmlns:mc="http://schemas.openxmlformats.org/markup-compatibility/2006">
    <mc:Choice xmlns:a14="http://schemas.microsoft.com/office/drawing/2010/main" Requires="a14">
      <xdr:twoCellAnchor editAs="oneCell">
        <xdr:from>
          <xdr:col>27</xdr:col>
          <xdr:colOff>390525</xdr:colOff>
          <xdr:row>4</xdr:row>
          <xdr:rowOff>219075</xdr:rowOff>
        </xdr:from>
        <xdr:to>
          <xdr:col>28</xdr:col>
          <xdr:colOff>66675</xdr:colOff>
          <xdr:row>6</xdr:row>
          <xdr:rowOff>200025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4A9FC-E093-40F7-B027-F5046CF42FC0}">
  <dimension ref="A1:Z48"/>
  <sheetViews>
    <sheetView showGridLines="0" tabSelected="1" zoomScale="85" zoomScaleNormal="85" workbookViewId="0">
      <selection activeCell="C2" sqref="C2"/>
    </sheetView>
  </sheetViews>
  <sheetFormatPr defaultColWidth="8.625" defaultRowHeight="18.75" x14ac:dyDescent="0.4"/>
  <cols>
    <col min="1" max="1" width="14.125" style="7" customWidth="1"/>
    <col min="2" max="2" width="4.125" style="7" customWidth="1"/>
    <col min="3" max="9" width="4.875" style="6" customWidth="1"/>
    <col min="10" max="10" width="6.125" style="7" customWidth="1"/>
    <col min="11" max="11" width="14.125" style="7" customWidth="1"/>
    <col min="12" max="12" width="4.125" style="7" customWidth="1"/>
    <col min="13" max="19" width="4.875" style="6" customWidth="1"/>
    <col min="20" max="20" width="8.625" style="7"/>
    <col min="21" max="23" width="8.625" style="8"/>
    <col min="24" max="24" width="9" style="9" bestFit="1" customWidth="1"/>
    <col min="25" max="16384" width="8.625" style="7"/>
  </cols>
  <sheetData>
    <row r="1" spans="1:26" ht="27.75" thickBot="1" x14ac:dyDescent="0.55000000000000004">
      <c r="A1" s="2">
        <v>2025</v>
      </c>
      <c r="B1" s="3" t="s">
        <v>65</v>
      </c>
      <c r="C1" s="4">
        <v>1</v>
      </c>
      <c r="D1" s="5" t="s">
        <v>47</v>
      </c>
      <c r="H1" s="5" t="s">
        <v>46</v>
      </c>
      <c r="K1" s="16">
        <f>_xlfn.DAYS(DATE(A1+1,C1,1),DATE(A1,C1,1))-IF(英語!B14="",COUNTIFS(就労日数用!$H$2:$H$366,"休日"),COUNTIFS(就労日数用!$H$2:$H$367,"休日"))</f>
        <v>246</v>
      </c>
      <c r="L1" s="3" t="s">
        <v>0</v>
      </c>
      <c r="M1" s="5" t="s">
        <v>64</v>
      </c>
      <c r="O1" s="18"/>
      <c r="Q1" s="36">
        <f>IF(英語!B14="",COUNTIFS(就労日数用!$H$2:$H$366,"休日"),COUNTIFS(就労日数用!$H$2:$H$367,"休日"))</f>
        <v>119</v>
      </c>
      <c r="R1" s="36"/>
      <c r="S1" s="3" t="s">
        <v>0</v>
      </c>
    </row>
    <row r="2" spans="1:26" ht="9" customHeight="1" x14ac:dyDescent="0.4">
      <c r="K2" s="19">
        <f>_xlfn.DAYS(DATE(A1+1,C1,1),DATE(A1,C1,1))</f>
        <v>365</v>
      </c>
      <c r="O2" s="35"/>
      <c r="P2" s="35"/>
      <c r="Q2" s="35"/>
      <c r="R2" s="35"/>
      <c r="S2" s="20">
        <f>IF(英語!B14="",COUNTIFS(就労日数用!$H$2:$H$366,"休日"),COUNTIFS(就労日数用!$H$2:$H$367,"休日"))</f>
        <v>119</v>
      </c>
    </row>
    <row r="3" spans="1:26" ht="27" customHeight="1" x14ac:dyDescent="0.45">
      <c r="A3" s="30"/>
      <c r="B3" s="30"/>
      <c r="C3" s="31" t="s">
        <v>0</v>
      </c>
      <c r="D3" s="31" t="s">
        <v>1</v>
      </c>
      <c r="E3" s="31" t="s">
        <v>2</v>
      </c>
      <c r="F3" s="31" t="s">
        <v>3</v>
      </c>
      <c r="G3" s="31" t="s">
        <v>4</v>
      </c>
      <c r="H3" s="31" t="s">
        <v>5</v>
      </c>
      <c r="I3" s="31" t="s">
        <v>6</v>
      </c>
      <c r="J3" s="30"/>
      <c r="K3" s="30"/>
      <c r="L3" s="30"/>
      <c r="M3" s="31" t="s">
        <v>0</v>
      </c>
      <c r="N3" s="31" t="s">
        <v>1</v>
      </c>
      <c r="O3" s="31" t="s">
        <v>2</v>
      </c>
      <c r="P3" s="31" t="s">
        <v>3</v>
      </c>
      <c r="Q3" s="31" t="s">
        <v>4</v>
      </c>
      <c r="R3" s="31" t="s">
        <v>5</v>
      </c>
      <c r="S3" s="31" t="s">
        <v>6</v>
      </c>
      <c r="Y3" s="11"/>
    </row>
    <row r="4" spans="1:26" ht="21" thickBot="1" x14ac:dyDescent="0.5">
      <c r="A4" s="22">
        <f>IF(AND($A$1&lt;&gt;"",$C$1&lt;&gt;""),MONTH(DATE($A$1,$C$1,1)),"年月を入力してください")</f>
        <v>1</v>
      </c>
      <c r="C4" s="23">
        <f>DATE($A$1,$C$1,1)-WEEKDAY(DATE($A$1,$C$1,1))+1</f>
        <v>45655</v>
      </c>
      <c r="D4" s="23">
        <f>C4+1</f>
        <v>45656</v>
      </c>
      <c r="E4" s="23">
        <f t="shared" ref="E4:I4" si="0">D4+1</f>
        <v>45657</v>
      </c>
      <c r="F4" s="23">
        <f t="shared" si="0"/>
        <v>45658</v>
      </c>
      <c r="G4" s="23">
        <f t="shared" si="0"/>
        <v>45659</v>
      </c>
      <c r="H4" s="23">
        <f t="shared" si="0"/>
        <v>45660</v>
      </c>
      <c r="I4" s="23">
        <f t="shared" si="0"/>
        <v>45661</v>
      </c>
      <c r="K4" s="22">
        <f>IF(AND($A$1&lt;&gt;"",$C$1&lt;&gt;""),MONTH(DATE($A$1,$C$1+6,1)),"年月を入力してください")</f>
        <v>7</v>
      </c>
      <c r="M4" s="23">
        <f>DATE($A$1,$C$1+6,1)-WEEKDAY(DATE($A$1,$C$1+6,1))+1</f>
        <v>45837</v>
      </c>
      <c r="N4" s="23">
        <f>M4+1</f>
        <v>45838</v>
      </c>
      <c r="O4" s="23">
        <f t="shared" ref="O4:S4" si="1">N4+1</f>
        <v>45839</v>
      </c>
      <c r="P4" s="23">
        <f t="shared" si="1"/>
        <v>45840</v>
      </c>
      <c r="Q4" s="23">
        <f t="shared" si="1"/>
        <v>45841</v>
      </c>
      <c r="R4" s="23">
        <f t="shared" si="1"/>
        <v>45842</v>
      </c>
      <c r="S4" s="23">
        <f t="shared" si="1"/>
        <v>45843</v>
      </c>
      <c r="U4" s="33" t="s">
        <v>62</v>
      </c>
    </row>
    <row r="5" spans="1:26" ht="19.5" thickBot="1" x14ac:dyDescent="0.45">
      <c r="A5" s="24" t="str">
        <f>IFERROR(CHOOSE(A4,英語!$B$1,英語!$B$2,英語!$B$3,英語!$B$4,英語!$B$5,英語!$B$6,英語!$B$7,英語!$B$8,英語!$B$9,英語!$B$10,英語!$B$11,英語!$B$12),"")</f>
        <v>January</v>
      </c>
      <c r="C5" s="23">
        <f>C4+7</f>
        <v>45662</v>
      </c>
      <c r="D5" s="23">
        <f t="shared" ref="D5:I5" si="2">D4+7</f>
        <v>45663</v>
      </c>
      <c r="E5" s="23">
        <f t="shared" si="2"/>
        <v>45664</v>
      </c>
      <c r="F5" s="23">
        <f t="shared" si="2"/>
        <v>45665</v>
      </c>
      <c r="G5" s="23">
        <f t="shared" si="2"/>
        <v>45666</v>
      </c>
      <c r="H5" s="23">
        <f t="shared" si="2"/>
        <v>45667</v>
      </c>
      <c r="I5" s="23">
        <f t="shared" si="2"/>
        <v>45668</v>
      </c>
      <c r="K5" s="24" t="str">
        <f>IFERROR(CHOOSE(K4,英語!$B$1,英語!$B$2,英語!$B$3,英語!$B$4,英語!$B$5,英語!$B$6,英語!$B$7,英語!$B$8,英語!$B$9,英語!$B$10,英語!$B$11,英語!$B$12),"")</f>
        <v>July</v>
      </c>
      <c r="L5" s="25"/>
      <c r="M5" s="23">
        <f>M4+7</f>
        <v>45844</v>
      </c>
      <c r="N5" s="23">
        <f t="shared" ref="N5:N9" si="3">N4+7</f>
        <v>45845</v>
      </c>
      <c r="O5" s="23">
        <f t="shared" ref="O5:O9" si="4">O4+7</f>
        <v>45846</v>
      </c>
      <c r="P5" s="23">
        <f t="shared" ref="P5:P9" si="5">P4+7</f>
        <v>45847</v>
      </c>
      <c r="Q5" s="23">
        <f t="shared" ref="Q5:Q9" si="6">Q4+7</f>
        <v>45848</v>
      </c>
      <c r="R5" s="23">
        <f t="shared" ref="R5:R9" si="7">R4+7</f>
        <v>45849</v>
      </c>
      <c r="S5" s="23">
        <f t="shared" ref="S5:S9" si="8">S4+7</f>
        <v>45850</v>
      </c>
      <c r="U5" s="9" t="s">
        <v>60</v>
      </c>
      <c r="V5" s="12" t="s">
        <v>36</v>
      </c>
      <c r="W5" s="9"/>
      <c r="X5" s="13" t="s">
        <v>37</v>
      </c>
      <c r="Z5" s="8" t="s">
        <v>67</v>
      </c>
    </row>
    <row r="6" spans="1:26" ht="19.5" thickBot="1" x14ac:dyDescent="0.45">
      <c r="A6" s="34" t="str">
        <f>IFERROR("月間労働日数: "&amp;$A7-IF(英語!$B$14="",COUNTIFS(就労日数用!$C$2:$C$366,カレンダー!$A4,就労日数用!$H$2:$H$366,"休日"),COUNTIFS(就労日数用!$C$2:$C$367,カレンダー!$A4,就労日数用!$H$2:$H$367,"休日")),"")</f>
        <v>月間労働日数: 21</v>
      </c>
      <c r="C6" s="23">
        <f t="shared" ref="C6:C8" si="9">C5+7</f>
        <v>45669</v>
      </c>
      <c r="D6" s="23">
        <f t="shared" ref="D6:D8" si="10">D5+7</f>
        <v>45670</v>
      </c>
      <c r="E6" s="23">
        <f t="shared" ref="E6:E8" si="11">E5+7</f>
        <v>45671</v>
      </c>
      <c r="F6" s="23">
        <f t="shared" ref="F6:F8" si="12">F5+7</f>
        <v>45672</v>
      </c>
      <c r="G6" s="23">
        <f t="shared" ref="G6:G8" si="13">G5+7</f>
        <v>45673</v>
      </c>
      <c r="H6" s="23">
        <f t="shared" ref="H6:H8" si="14">H5+7</f>
        <v>45674</v>
      </c>
      <c r="I6" s="23">
        <f t="shared" ref="I6:I8" si="15">I5+7</f>
        <v>45675</v>
      </c>
      <c r="K6" s="34" t="str">
        <f>IFERROR("月間労働日数: "&amp;$K7-IF(英語!$B$14="",COUNTIFS(就労日数用!$C$2:$C$366,カレンダー!$K4,就労日数用!$H$2:$H$366,"休日"),COUNTIFS(就労日数用!$C$2:$C$367,カレンダー!$K4,就労日数用!$H$2:$H$367,"休日")),"")</f>
        <v>月間労働日数: 22</v>
      </c>
      <c r="L6" s="25"/>
      <c r="M6" s="23">
        <f t="shared" ref="M6:M9" si="16">M5+7</f>
        <v>45851</v>
      </c>
      <c r="N6" s="23">
        <f t="shared" si="3"/>
        <v>45852</v>
      </c>
      <c r="O6" s="23">
        <f t="shared" si="4"/>
        <v>45853</v>
      </c>
      <c r="P6" s="23">
        <f t="shared" si="5"/>
        <v>45854</v>
      </c>
      <c r="Q6" s="23">
        <f t="shared" si="6"/>
        <v>45855</v>
      </c>
      <c r="R6" s="23">
        <f t="shared" si="7"/>
        <v>45856</v>
      </c>
      <c r="S6" s="23">
        <f t="shared" si="8"/>
        <v>45857</v>
      </c>
      <c r="V6" s="12"/>
      <c r="W6" s="9"/>
    </row>
    <row r="7" spans="1:26" ht="19.5" thickBot="1" x14ac:dyDescent="0.45">
      <c r="A7" s="26">
        <f>IFERROR(IF(A4=2,IF(OR($C$1=1,$C$1=2),DAY(EOMONTH(DATE($A$1,A4,1),0)),DAY(EOMONTH(DATE($A$1+1,A4,1),0))),DAY(EOMONTH(DATE($A$1,A4,1),0))),"")</f>
        <v>31</v>
      </c>
      <c r="C7" s="23">
        <f t="shared" si="9"/>
        <v>45676</v>
      </c>
      <c r="D7" s="23">
        <f t="shared" si="10"/>
        <v>45677</v>
      </c>
      <c r="E7" s="23">
        <f t="shared" si="11"/>
        <v>45678</v>
      </c>
      <c r="F7" s="23">
        <f t="shared" si="12"/>
        <v>45679</v>
      </c>
      <c r="G7" s="23">
        <f t="shared" si="13"/>
        <v>45680</v>
      </c>
      <c r="H7" s="23">
        <f t="shared" si="14"/>
        <v>45681</v>
      </c>
      <c r="I7" s="23">
        <f t="shared" si="15"/>
        <v>45682</v>
      </c>
      <c r="K7" s="26">
        <f>IFERROR(IF(K4=2,IF(OR($C$1=1,$C$1=2),DAY(EOMONTH(DATE($A$1,K4,1),0)),DAY(EOMONTH(DATE($A$1+1,K4,1),0))),DAY(EOMONTH(DATE($A$1,K4,1),0))),"")</f>
        <v>31</v>
      </c>
      <c r="M7" s="23">
        <f t="shared" si="16"/>
        <v>45858</v>
      </c>
      <c r="N7" s="23">
        <f t="shared" si="3"/>
        <v>45859</v>
      </c>
      <c r="O7" s="23">
        <f t="shared" si="4"/>
        <v>45860</v>
      </c>
      <c r="P7" s="23">
        <f t="shared" si="5"/>
        <v>45861</v>
      </c>
      <c r="Q7" s="23">
        <f t="shared" si="6"/>
        <v>45862</v>
      </c>
      <c r="R7" s="23">
        <f t="shared" si="7"/>
        <v>45863</v>
      </c>
      <c r="S7" s="23">
        <f t="shared" si="8"/>
        <v>45864</v>
      </c>
      <c r="U7" s="9" t="s">
        <v>60</v>
      </c>
      <c r="V7" s="8" t="s">
        <v>35</v>
      </c>
      <c r="X7" s="13" t="s">
        <v>6</v>
      </c>
    </row>
    <row r="8" spans="1:26" ht="18.600000000000001" customHeight="1" thickBot="1" x14ac:dyDescent="0.45">
      <c r="A8" s="34" t="str">
        <f>IFERROR("月間休日: "&amp;IF(英語!$B$14="",COUNTIFS(就労日数用!$C$2:$C$366,カレンダー!$A4,就労日数用!$H$2:$H$366,"休日"),COUNTIFS(就労日数用!$C$2:$C$367,カレンダー!$A4,就労日数用!$H$2:$H$367,"休日")),"")</f>
        <v>月間休日: 10</v>
      </c>
      <c r="C8" s="23">
        <f t="shared" si="9"/>
        <v>45683</v>
      </c>
      <c r="D8" s="23">
        <f t="shared" si="10"/>
        <v>45684</v>
      </c>
      <c r="E8" s="23">
        <f t="shared" si="11"/>
        <v>45685</v>
      </c>
      <c r="F8" s="23">
        <f t="shared" si="12"/>
        <v>45686</v>
      </c>
      <c r="G8" s="23">
        <f t="shared" si="13"/>
        <v>45687</v>
      </c>
      <c r="H8" s="23">
        <f t="shared" si="14"/>
        <v>45688</v>
      </c>
      <c r="I8" s="23">
        <f t="shared" si="15"/>
        <v>45689</v>
      </c>
      <c r="K8" s="34" t="str">
        <f>IFERROR("月間休日: "&amp;IF(英語!$B$14="",COUNTIFS(就労日数用!$C$2:$C$366,カレンダー!$K4,就労日数用!$H$2:$H$366,"休日"),COUNTIFS(就労日数用!$C$2:$C$367,カレンダー!$K4,就労日数用!$H$2:$H$367,"休日")),"")</f>
        <v>月間休日: 9</v>
      </c>
      <c r="M8" s="23">
        <f t="shared" si="16"/>
        <v>45865</v>
      </c>
      <c r="N8" s="23">
        <f t="shared" si="3"/>
        <v>45866</v>
      </c>
      <c r="O8" s="23">
        <f t="shared" si="4"/>
        <v>45867</v>
      </c>
      <c r="P8" s="23">
        <f t="shared" si="5"/>
        <v>45868</v>
      </c>
      <c r="Q8" s="23">
        <f t="shared" si="6"/>
        <v>45869</v>
      </c>
      <c r="R8" s="23">
        <f t="shared" si="7"/>
        <v>45870</v>
      </c>
      <c r="S8" s="23">
        <f t="shared" si="8"/>
        <v>45871</v>
      </c>
      <c r="U8" s="14" t="s">
        <v>61</v>
      </c>
      <c r="V8" s="8" t="s">
        <v>42</v>
      </c>
      <c r="X8" s="13" t="s">
        <v>43</v>
      </c>
    </row>
    <row r="9" spans="1:26" ht="18.600000000000001" customHeight="1" thickBot="1" x14ac:dyDescent="0.45">
      <c r="A9" s="28"/>
      <c r="B9" s="28"/>
      <c r="C9" s="29">
        <f t="shared" ref="C9" si="17">C8+7</f>
        <v>45690</v>
      </c>
      <c r="D9" s="29">
        <f t="shared" ref="D9" si="18">D8+7</f>
        <v>45691</v>
      </c>
      <c r="E9" s="29">
        <f t="shared" ref="E9" si="19">E8+7</f>
        <v>45692</v>
      </c>
      <c r="F9" s="29">
        <f t="shared" ref="F9" si="20">F8+7</f>
        <v>45693</v>
      </c>
      <c r="G9" s="29">
        <f t="shared" ref="G9" si="21">G8+7</f>
        <v>45694</v>
      </c>
      <c r="H9" s="29">
        <f t="shared" ref="H9" si="22">H8+7</f>
        <v>45695</v>
      </c>
      <c r="I9" s="29">
        <f t="shared" ref="I9" si="23">I8+7</f>
        <v>45696</v>
      </c>
      <c r="J9" s="28"/>
      <c r="K9" s="28"/>
      <c r="L9" s="28"/>
      <c r="M9" s="29">
        <f t="shared" si="16"/>
        <v>45872</v>
      </c>
      <c r="N9" s="29">
        <f t="shared" si="3"/>
        <v>45873</v>
      </c>
      <c r="O9" s="29">
        <f t="shared" si="4"/>
        <v>45874</v>
      </c>
      <c r="P9" s="29">
        <f t="shared" si="5"/>
        <v>45875</v>
      </c>
      <c r="Q9" s="29">
        <f t="shared" si="6"/>
        <v>45876</v>
      </c>
      <c r="R9" s="29">
        <f t="shared" si="7"/>
        <v>45877</v>
      </c>
      <c r="S9" s="29">
        <f t="shared" si="8"/>
        <v>45878</v>
      </c>
      <c r="X9" s="13"/>
    </row>
    <row r="10" spans="1:26" ht="19.5" thickBot="1" x14ac:dyDescent="0.5">
      <c r="C10" s="21" t="s">
        <v>0</v>
      </c>
      <c r="D10" s="21" t="s">
        <v>1</v>
      </c>
      <c r="E10" s="21" t="s">
        <v>2</v>
      </c>
      <c r="F10" s="21" t="s">
        <v>3</v>
      </c>
      <c r="G10" s="21" t="s">
        <v>4</v>
      </c>
      <c r="H10" s="21" t="s">
        <v>5</v>
      </c>
      <c r="I10" s="21" t="s">
        <v>6</v>
      </c>
      <c r="M10" s="21" t="s">
        <v>0</v>
      </c>
      <c r="N10" s="21" t="s">
        <v>1</v>
      </c>
      <c r="O10" s="21" t="s">
        <v>2</v>
      </c>
      <c r="P10" s="21" t="s">
        <v>3</v>
      </c>
      <c r="Q10" s="21" t="s">
        <v>4</v>
      </c>
      <c r="R10" s="21" t="s">
        <v>5</v>
      </c>
      <c r="S10" s="21" t="s">
        <v>6</v>
      </c>
      <c r="X10" s="13"/>
    </row>
    <row r="11" spans="1:26" ht="21" thickBot="1" x14ac:dyDescent="0.45">
      <c r="A11" s="22">
        <f>IF(AND($A$1&lt;&gt;"",$C$1&lt;&gt;""),MONTH(DATE($A$1,$C$1+1,1)),"年月を入力してください")</f>
        <v>2</v>
      </c>
      <c r="C11" s="23">
        <f>DATE($A$1,$C$1+1,1)-WEEKDAY(DATE($A$1,$C$1+1,1))+1</f>
        <v>45683</v>
      </c>
      <c r="D11" s="23">
        <f>C11+1</f>
        <v>45684</v>
      </c>
      <c r="E11" s="23">
        <f t="shared" ref="E11:I11" si="24">D11+1</f>
        <v>45685</v>
      </c>
      <c r="F11" s="23">
        <f t="shared" si="24"/>
        <v>45686</v>
      </c>
      <c r="G11" s="23">
        <f t="shared" si="24"/>
        <v>45687</v>
      </c>
      <c r="H11" s="23">
        <f t="shared" si="24"/>
        <v>45688</v>
      </c>
      <c r="I11" s="23">
        <f t="shared" si="24"/>
        <v>45689</v>
      </c>
      <c r="K11" s="22">
        <f>IF(AND($A$1&lt;&gt;"",$C$1&lt;&gt;""),MONTH(DATE($A$1,$C$1+7,1)),"年月を入力してください")</f>
        <v>8</v>
      </c>
      <c r="M11" s="23">
        <f>DATE($A$1,$C$1+7,1)-WEEKDAY(DATE($A$1,$C$1+7,1))+1</f>
        <v>45865</v>
      </c>
      <c r="N11" s="23">
        <f>M11+1</f>
        <v>45866</v>
      </c>
      <c r="O11" s="23">
        <f t="shared" ref="O11:S11" si="25">N11+1</f>
        <v>45867</v>
      </c>
      <c r="P11" s="23">
        <f t="shared" si="25"/>
        <v>45868</v>
      </c>
      <c r="Q11" s="23">
        <f t="shared" si="25"/>
        <v>45869</v>
      </c>
      <c r="R11" s="23">
        <f t="shared" si="25"/>
        <v>45870</v>
      </c>
      <c r="S11" s="23">
        <f t="shared" si="25"/>
        <v>45871</v>
      </c>
    </row>
    <row r="12" spans="1:26" ht="19.5" thickBot="1" x14ac:dyDescent="0.45">
      <c r="A12" s="24" t="str">
        <f>IFERROR(CHOOSE(A11,英語!$B$1,英語!$B$2,英語!$B$3,英語!$B$4,英語!$B$5,英語!$B$6,英語!$B$7,英語!$B$8,英語!$B$9,英語!$B$10,英語!$B$11,英語!$B$12),"")</f>
        <v>February</v>
      </c>
      <c r="C12" s="23">
        <f>C11+7</f>
        <v>45690</v>
      </c>
      <c r="D12" s="23">
        <f t="shared" ref="D12" si="26">D11+7</f>
        <v>45691</v>
      </c>
      <c r="E12" s="23">
        <f t="shared" ref="E12" si="27">E11+7</f>
        <v>45692</v>
      </c>
      <c r="F12" s="23">
        <f t="shared" ref="F12" si="28">F11+7</f>
        <v>45693</v>
      </c>
      <c r="G12" s="23">
        <f t="shared" ref="G12" si="29">G11+7</f>
        <v>45694</v>
      </c>
      <c r="H12" s="23">
        <f t="shared" ref="H12" si="30">H11+7</f>
        <v>45695</v>
      </c>
      <c r="I12" s="23">
        <f t="shared" ref="I12" si="31">I11+7</f>
        <v>45696</v>
      </c>
      <c r="K12" s="24" t="str">
        <f>IFERROR(CHOOSE(K11,英語!$B$1,英語!$B$2,英語!$B$3,英語!$B$4,英語!$B$5,英語!$B$6,英語!$B$7,英語!$B$8,英語!$B$9,英語!$B$10,英語!$B$11,英語!$B$12),"")</f>
        <v>August</v>
      </c>
      <c r="M12" s="23">
        <f>M11+7</f>
        <v>45872</v>
      </c>
      <c r="N12" s="23">
        <f t="shared" ref="N12:N15" si="32">N11+7</f>
        <v>45873</v>
      </c>
      <c r="O12" s="23">
        <f t="shared" ref="O12:O15" si="33">O11+7</f>
        <v>45874</v>
      </c>
      <c r="P12" s="23">
        <f t="shared" ref="P12:P15" si="34">P11+7</f>
        <v>45875</v>
      </c>
      <c r="Q12" s="23">
        <f t="shared" ref="Q12:Q15" si="35">Q11+7</f>
        <v>45876</v>
      </c>
      <c r="R12" s="23">
        <f t="shared" ref="R12:R15" si="36">R11+7</f>
        <v>45877</v>
      </c>
      <c r="S12" s="23">
        <f t="shared" ref="S12:S15" si="37">S11+7</f>
        <v>45878</v>
      </c>
      <c r="U12" s="9" t="s">
        <v>60</v>
      </c>
      <c r="V12" s="8" t="s">
        <v>38</v>
      </c>
      <c r="X12" s="15"/>
    </row>
    <row r="13" spans="1:26" ht="19.5" thickBot="1" x14ac:dyDescent="0.45">
      <c r="A13" s="34" t="str">
        <f>IFERROR("月間労働日数: "&amp;$A14-IF(英語!$B$14="",COUNTIFS(就労日数用!$C$2:$C$366,カレンダー!$A11,就労日数用!$H$2:$H$366,"休日"),COUNTIFS(就労日数用!$C$2:$C$367,カレンダー!$A11,就労日数用!$H$2:$H$367,"休日")),"")</f>
        <v>月間労働日数: 18</v>
      </c>
      <c r="C13" s="23">
        <f t="shared" ref="C13:C15" si="38">C12+7</f>
        <v>45697</v>
      </c>
      <c r="D13" s="23">
        <f t="shared" ref="D13:D15" si="39">D12+7</f>
        <v>45698</v>
      </c>
      <c r="E13" s="23">
        <f t="shared" ref="E13:E15" si="40">E12+7</f>
        <v>45699</v>
      </c>
      <c r="F13" s="23">
        <f t="shared" ref="F13:F15" si="41">F12+7</f>
        <v>45700</v>
      </c>
      <c r="G13" s="23">
        <f t="shared" ref="G13:G15" si="42">G12+7</f>
        <v>45701</v>
      </c>
      <c r="H13" s="23">
        <f t="shared" ref="H13:H15" si="43">H12+7</f>
        <v>45702</v>
      </c>
      <c r="I13" s="23">
        <f t="shared" ref="I13:I15" si="44">I12+7</f>
        <v>45703</v>
      </c>
      <c r="K13" s="34" t="str">
        <f>IFERROR("月間労働日数: "&amp;$K14-IF(英語!$B$14="",COUNTIFS(就労日数用!$C$2:$C$366,カレンダー!$K11,就労日数用!$H$2:$H$366,"休日"),COUNTIFS(就労日数用!$C$2:$C$367,カレンダー!$K11,就労日数用!$H$2:$H$367,"休日")),"")</f>
        <v>月間労働日数: 20</v>
      </c>
      <c r="L13" s="25"/>
      <c r="M13" s="23">
        <f t="shared" ref="M13:M15" si="45">M12+7</f>
        <v>45879</v>
      </c>
      <c r="N13" s="23">
        <f t="shared" si="32"/>
        <v>45880</v>
      </c>
      <c r="O13" s="23">
        <f t="shared" si="33"/>
        <v>45881</v>
      </c>
      <c r="P13" s="23">
        <f t="shared" si="34"/>
        <v>45882</v>
      </c>
      <c r="Q13" s="23">
        <f t="shared" si="35"/>
        <v>45883</v>
      </c>
      <c r="R13" s="23">
        <f t="shared" si="36"/>
        <v>45884</v>
      </c>
      <c r="S13" s="23">
        <f t="shared" si="37"/>
        <v>45885</v>
      </c>
      <c r="X13" s="15"/>
    </row>
    <row r="14" spans="1:26" ht="19.5" thickBot="1" x14ac:dyDescent="0.45">
      <c r="A14" s="26">
        <f>IFERROR(IF(A11=2,IF(OR($C$1=1,$C$1=2),DAY(EOMONTH(DATE($A$1,A11,1),0)),DAY(EOMONTH(DATE($A$1+1,A11,1),0))),DAY(EOMONTH(DATE($A$1,A11,1),0))),"")</f>
        <v>28</v>
      </c>
      <c r="C14" s="23">
        <f t="shared" si="38"/>
        <v>45704</v>
      </c>
      <c r="D14" s="23">
        <f t="shared" si="39"/>
        <v>45705</v>
      </c>
      <c r="E14" s="23">
        <f t="shared" si="40"/>
        <v>45706</v>
      </c>
      <c r="F14" s="23">
        <f t="shared" si="41"/>
        <v>45707</v>
      </c>
      <c r="G14" s="23">
        <f t="shared" si="42"/>
        <v>45708</v>
      </c>
      <c r="H14" s="23">
        <f t="shared" si="43"/>
        <v>45709</v>
      </c>
      <c r="I14" s="23">
        <f t="shared" si="44"/>
        <v>45710</v>
      </c>
      <c r="K14" s="26">
        <f>IFERROR(IF(K11=2,IF(OR($C$1=1,$C$1=2),DAY(EOMONTH(DATE($A$1,K11,1),0)),DAY(EOMONTH(DATE($A$1+1,K11,1),0))),DAY(EOMONTH(DATE($A$1,K11,1),0))),"")</f>
        <v>31</v>
      </c>
      <c r="L14" s="25"/>
      <c r="M14" s="23">
        <f t="shared" si="45"/>
        <v>45886</v>
      </c>
      <c r="N14" s="23">
        <f t="shared" si="32"/>
        <v>45887</v>
      </c>
      <c r="O14" s="23">
        <f t="shared" si="33"/>
        <v>45888</v>
      </c>
      <c r="P14" s="23">
        <f t="shared" si="34"/>
        <v>45889</v>
      </c>
      <c r="Q14" s="23">
        <f t="shared" si="35"/>
        <v>45890</v>
      </c>
      <c r="R14" s="23">
        <f t="shared" si="36"/>
        <v>45891</v>
      </c>
      <c r="S14" s="23">
        <f t="shared" si="37"/>
        <v>45892</v>
      </c>
      <c r="X14" s="15"/>
    </row>
    <row r="15" spans="1:26" ht="19.5" thickBot="1" x14ac:dyDescent="0.45">
      <c r="A15" s="34" t="str">
        <f>IFERROR("月間休日: "&amp;IF(英語!$B$14="",COUNTIFS(就労日数用!$C$2:$C$366,カレンダー!$A11,就労日数用!$H$2:$H$366,"休日"),COUNTIFS(就労日数用!$C$2:$C$367,カレンダー!$A11,就労日数用!$H$2:$H$367,"休日")),"")</f>
        <v>月間休日: 10</v>
      </c>
      <c r="C15" s="23">
        <f t="shared" si="38"/>
        <v>45711</v>
      </c>
      <c r="D15" s="23">
        <f t="shared" si="39"/>
        <v>45712</v>
      </c>
      <c r="E15" s="23">
        <f t="shared" si="40"/>
        <v>45713</v>
      </c>
      <c r="F15" s="23">
        <f t="shared" si="41"/>
        <v>45714</v>
      </c>
      <c r="G15" s="23">
        <f t="shared" si="42"/>
        <v>45715</v>
      </c>
      <c r="H15" s="23">
        <f t="shared" si="43"/>
        <v>45716</v>
      </c>
      <c r="I15" s="23">
        <f t="shared" si="44"/>
        <v>45717</v>
      </c>
      <c r="K15" s="34" t="str">
        <f>IFERROR("月間休日: "&amp;IF(英語!$B$14="",COUNTIFS(就労日数用!$C$2:$C$366,カレンダー!$K11,就労日数用!$H$2:$H$366,"休日"),COUNTIFS(就労日数用!$C$2:$C$367,カレンダー!$K11,就労日数用!$H$2:$H$367,"休日")),"")</f>
        <v>月間休日: 11</v>
      </c>
      <c r="M15" s="23">
        <f t="shared" si="45"/>
        <v>45893</v>
      </c>
      <c r="N15" s="23">
        <f t="shared" si="32"/>
        <v>45894</v>
      </c>
      <c r="O15" s="23">
        <f t="shared" si="33"/>
        <v>45895</v>
      </c>
      <c r="P15" s="23">
        <f t="shared" si="34"/>
        <v>45896</v>
      </c>
      <c r="Q15" s="23">
        <f t="shared" si="35"/>
        <v>45897</v>
      </c>
      <c r="R15" s="23">
        <f t="shared" si="36"/>
        <v>45898</v>
      </c>
      <c r="S15" s="23">
        <f t="shared" si="37"/>
        <v>45899</v>
      </c>
      <c r="X15" s="15"/>
    </row>
    <row r="16" spans="1:26" ht="19.5" thickBot="1" x14ac:dyDescent="0.45">
      <c r="C16" s="23">
        <f t="shared" ref="C16:I16" si="46">C15+7</f>
        <v>45718</v>
      </c>
      <c r="D16" s="23">
        <f t="shared" si="46"/>
        <v>45719</v>
      </c>
      <c r="E16" s="23">
        <f t="shared" si="46"/>
        <v>45720</v>
      </c>
      <c r="F16" s="23">
        <f t="shared" si="46"/>
        <v>45721</v>
      </c>
      <c r="G16" s="23">
        <f t="shared" si="46"/>
        <v>45722</v>
      </c>
      <c r="H16" s="23">
        <f t="shared" si="46"/>
        <v>45723</v>
      </c>
      <c r="I16" s="23">
        <f t="shared" si="46"/>
        <v>45724</v>
      </c>
      <c r="M16" s="23">
        <f t="shared" ref="M16:S16" si="47">M15+7</f>
        <v>45900</v>
      </c>
      <c r="N16" s="23">
        <f t="shared" si="47"/>
        <v>45901</v>
      </c>
      <c r="O16" s="23">
        <f t="shared" si="47"/>
        <v>45902</v>
      </c>
      <c r="P16" s="23">
        <f t="shared" si="47"/>
        <v>45903</v>
      </c>
      <c r="Q16" s="23">
        <f t="shared" si="47"/>
        <v>45904</v>
      </c>
      <c r="R16" s="23">
        <f t="shared" si="47"/>
        <v>45905</v>
      </c>
      <c r="S16" s="23">
        <f t="shared" si="47"/>
        <v>45906</v>
      </c>
      <c r="X16" s="15"/>
    </row>
    <row r="17" spans="1:24" ht="19.5" thickBot="1" x14ac:dyDescent="0.5">
      <c r="A17" s="30"/>
      <c r="B17" s="30"/>
      <c r="C17" s="31" t="s">
        <v>0</v>
      </c>
      <c r="D17" s="31" t="s">
        <v>1</v>
      </c>
      <c r="E17" s="31" t="s">
        <v>2</v>
      </c>
      <c r="F17" s="31" t="s">
        <v>3</v>
      </c>
      <c r="G17" s="31" t="s">
        <v>4</v>
      </c>
      <c r="H17" s="31" t="s">
        <v>5</v>
      </c>
      <c r="I17" s="31" t="s">
        <v>6</v>
      </c>
      <c r="J17" s="30"/>
      <c r="K17" s="30"/>
      <c r="L17" s="30"/>
      <c r="M17" s="31" t="s">
        <v>0</v>
      </c>
      <c r="N17" s="31" t="s">
        <v>1</v>
      </c>
      <c r="O17" s="31" t="s">
        <v>2</v>
      </c>
      <c r="P17" s="31" t="s">
        <v>3</v>
      </c>
      <c r="Q17" s="31" t="s">
        <v>4</v>
      </c>
      <c r="R17" s="31" t="s">
        <v>5</v>
      </c>
      <c r="S17" s="31" t="s">
        <v>6</v>
      </c>
      <c r="X17" s="15"/>
    </row>
    <row r="18" spans="1:24" ht="21" thickBot="1" x14ac:dyDescent="0.45">
      <c r="A18" s="22">
        <f>IF(AND($A$1&lt;&gt;"",$C$1&lt;&gt;""),MONTH(DATE($A$1,$C$1+2,1)),"年月を入力してください")</f>
        <v>3</v>
      </c>
      <c r="C18" s="23">
        <f>DATE($A$1,$C$1+2,1)-WEEKDAY(DATE($A$1,$C$1+2,1))+1</f>
        <v>45711</v>
      </c>
      <c r="D18" s="23">
        <f>C18+1</f>
        <v>45712</v>
      </c>
      <c r="E18" s="23">
        <f t="shared" ref="E18:I18" si="48">D18+1</f>
        <v>45713</v>
      </c>
      <c r="F18" s="23">
        <f t="shared" si="48"/>
        <v>45714</v>
      </c>
      <c r="G18" s="23">
        <f t="shared" si="48"/>
        <v>45715</v>
      </c>
      <c r="H18" s="23">
        <f t="shared" si="48"/>
        <v>45716</v>
      </c>
      <c r="I18" s="23">
        <f t="shared" si="48"/>
        <v>45717</v>
      </c>
      <c r="K18" s="22">
        <f>IF(AND($A$1&lt;&gt;"",$C$1&lt;&gt;""),MONTH(DATE($A$1,$C$1+8,1)),"年月を入力してください")</f>
        <v>9</v>
      </c>
      <c r="M18" s="23">
        <f>DATE($A$1,$C$1+8,1)-WEEKDAY(DATE($A$1,$C$1+8,1))+1</f>
        <v>45900</v>
      </c>
      <c r="N18" s="23">
        <f>M18+1</f>
        <v>45901</v>
      </c>
      <c r="O18" s="23">
        <f t="shared" ref="O18:S18" si="49">N18+1</f>
        <v>45902</v>
      </c>
      <c r="P18" s="23">
        <f t="shared" si="49"/>
        <v>45903</v>
      </c>
      <c r="Q18" s="23">
        <f t="shared" si="49"/>
        <v>45904</v>
      </c>
      <c r="R18" s="23">
        <f t="shared" si="49"/>
        <v>45905</v>
      </c>
      <c r="S18" s="23">
        <f t="shared" si="49"/>
        <v>45906</v>
      </c>
      <c r="X18" s="15"/>
    </row>
    <row r="19" spans="1:24" ht="19.5" thickBot="1" x14ac:dyDescent="0.45">
      <c r="A19" s="24" t="str">
        <f>IFERROR(CHOOSE(A18,英語!$B$1,英語!$B$2,英語!$B$3,英語!$B$4,英語!$B$5,英語!$B$6,英語!$B$7,英語!$B$8,英語!$B$9,英語!$B$10,英語!$B$11,英語!$B$12),"")</f>
        <v>March</v>
      </c>
      <c r="C19" s="23">
        <f>C18+7</f>
        <v>45718</v>
      </c>
      <c r="D19" s="23">
        <f t="shared" ref="D19:D23" si="50">D18+7</f>
        <v>45719</v>
      </c>
      <c r="E19" s="23">
        <f t="shared" ref="E19:E23" si="51">E18+7</f>
        <v>45720</v>
      </c>
      <c r="F19" s="23">
        <f t="shared" ref="F19:F23" si="52">F18+7</f>
        <v>45721</v>
      </c>
      <c r="G19" s="23">
        <f t="shared" ref="G19:G23" si="53">G18+7</f>
        <v>45722</v>
      </c>
      <c r="H19" s="23">
        <f t="shared" ref="H19:H23" si="54">H18+7</f>
        <v>45723</v>
      </c>
      <c r="I19" s="23">
        <f t="shared" ref="I19:I23" si="55">I18+7</f>
        <v>45724</v>
      </c>
      <c r="K19" s="24" t="str">
        <f>IFERROR(CHOOSE(K18,英語!$B$1,英語!$B$2,英語!$B$3,英語!$B$4,英語!$B$5,英語!$B$6,英語!$B$7,英語!$B$8,英語!$B$9,英語!$B$10,英語!$B$11,英語!$B$12),"")</f>
        <v>September</v>
      </c>
      <c r="M19" s="23">
        <f>M18+7</f>
        <v>45907</v>
      </c>
      <c r="N19" s="23">
        <f t="shared" ref="N19:N23" si="56">N18+7</f>
        <v>45908</v>
      </c>
      <c r="O19" s="23">
        <f t="shared" ref="O19:O23" si="57">O18+7</f>
        <v>45909</v>
      </c>
      <c r="P19" s="23">
        <f t="shared" ref="P19:P23" si="58">P18+7</f>
        <v>45910</v>
      </c>
      <c r="Q19" s="23">
        <f t="shared" ref="Q19:Q23" si="59">Q18+7</f>
        <v>45911</v>
      </c>
      <c r="R19" s="23">
        <f t="shared" ref="R19:R23" si="60">R18+7</f>
        <v>45912</v>
      </c>
      <c r="S19" s="23">
        <f t="shared" ref="S19:S23" si="61">S18+7</f>
        <v>45913</v>
      </c>
      <c r="X19" s="15"/>
    </row>
    <row r="20" spans="1:24" ht="19.5" thickBot="1" x14ac:dyDescent="0.45">
      <c r="A20" s="34" t="str">
        <f>IFERROR("月間労働日数: "&amp;$A21-IF(英語!$B$14="",COUNTIFS(就労日数用!$C$2:$C$366,カレンダー!$A18,就労日数用!$H$2:$H$366,"休日"),COUNTIFS(就労日数用!$C$2:$C$367,カレンダー!$A18,就労日数用!$H$2:$H$367,"休日")),"")</f>
        <v>月間労働日数: 20</v>
      </c>
      <c r="C20" s="23">
        <f t="shared" ref="C20:C23" si="62">C19+7</f>
        <v>45725</v>
      </c>
      <c r="D20" s="23">
        <f t="shared" si="50"/>
        <v>45726</v>
      </c>
      <c r="E20" s="23">
        <f t="shared" si="51"/>
        <v>45727</v>
      </c>
      <c r="F20" s="23">
        <f t="shared" si="52"/>
        <v>45728</v>
      </c>
      <c r="G20" s="23">
        <f t="shared" si="53"/>
        <v>45729</v>
      </c>
      <c r="H20" s="23">
        <f t="shared" si="54"/>
        <v>45730</v>
      </c>
      <c r="I20" s="23">
        <f t="shared" si="55"/>
        <v>45731</v>
      </c>
      <c r="K20" s="34" t="str">
        <f>IFERROR("月間労働日数: "&amp;$K21-IF(英語!$B$14="",COUNTIFS(就労日数用!$C$2:$C$366,カレンダー!$K18,就労日数用!$H$2:$H$366,"休日"),COUNTIFS(就労日数用!$C$2:$C$367,カレンダー!$K18,就労日数用!$H$2:$H$367,"休日")),"")</f>
        <v>月間労働日数: 20</v>
      </c>
      <c r="L20" s="25"/>
      <c r="M20" s="23">
        <f t="shared" ref="M20:M23" si="63">M19+7</f>
        <v>45914</v>
      </c>
      <c r="N20" s="23">
        <f t="shared" si="56"/>
        <v>45915</v>
      </c>
      <c r="O20" s="23">
        <f t="shared" si="57"/>
        <v>45916</v>
      </c>
      <c r="P20" s="23">
        <f t="shared" si="58"/>
        <v>45917</v>
      </c>
      <c r="Q20" s="23">
        <f t="shared" si="59"/>
        <v>45918</v>
      </c>
      <c r="R20" s="23">
        <f t="shared" si="60"/>
        <v>45919</v>
      </c>
      <c r="S20" s="23">
        <f t="shared" si="61"/>
        <v>45920</v>
      </c>
      <c r="X20" s="15"/>
    </row>
    <row r="21" spans="1:24" ht="19.5" thickBot="1" x14ac:dyDescent="0.45">
      <c r="A21" s="26">
        <f>IFERROR(IF(A18=2,IF(OR($C$1=1,$C$1=2),DAY(EOMONTH(DATE($A$1,A18,1),0)),DAY(EOMONTH(DATE($A$1+1,A18,1),0))),DAY(EOMONTH(DATE($A$1,A18,1),0))),"")</f>
        <v>31</v>
      </c>
      <c r="C21" s="23">
        <f t="shared" si="62"/>
        <v>45732</v>
      </c>
      <c r="D21" s="23">
        <f t="shared" si="50"/>
        <v>45733</v>
      </c>
      <c r="E21" s="23">
        <f t="shared" si="51"/>
        <v>45734</v>
      </c>
      <c r="F21" s="23">
        <f t="shared" si="52"/>
        <v>45735</v>
      </c>
      <c r="G21" s="23">
        <f t="shared" si="53"/>
        <v>45736</v>
      </c>
      <c r="H21" s="23">
        <f t="shared" si="54"/>
        <v>45737</v>
      </c>
      <c r="I21" s="23">
        <f t="shared" si="55"/>
        <v>45738</v>
      </c>
      <c r="K21" s="26">
        <f>IFERROR(IF(K18=2,IF(OR($C$1=1,$C$1=2),DAY(EOMONTH(DATE($A$1,K18,1),0)),DAY(EOMONTH(DATE($A$1+1,K18,1),0))),DAY(EOMONTH(DATE($A$1,K18,1),0))),"")</f>
        <v>30</v>
      </c>
      <c r="L21" s="25"/>
      <c r="M21" s="23">
        <f t="shared" si="63"/>
        <v>45921</v>
      </c>
      <c r="N21" s="23">
        <f t="shared" si="56"/>
        <v>45922</v>
      </c>
      <c r="O21" s="23">
        <f t="shared" si="57"/>
        <v>45923</v>
      </c>
      <c r="P21" s="23">
        <f t="shared" si="58"/>
        <v>45924</v>
      </c>
      <c r="Q21" s="23">
        <f t="shared" si="59"/>
        <v>45925</v>
      </c>
      <c r="R21" s="23">
        <f t="shared" si="60"/>
        <v>45926</v>
      </c>
      <c r="S21" s="23">
        <f t="shared" si="61"/>
        <v>45927</v>
      </c>
      <c r="X21" s="15"/>
    </row>
    <row r="22" spans="1:24" ht="19.5" thickBot="1" x14ac:dyDescent="0.45">
      <c r="A22" s="34" t="str">
        <f>IFERROR("月間休日: "&amp;IF(英語!$B$14="",COUNTIFS(就労日数用!$C$2:$C$366,カレンダー!$A18,就労日数用!$H$2:$H$366,"休日"),COUNTIFS(就労日数用!$C$2:$C$367,カレンダー!$A18,就労日数用!$H$2:$H$367,"休日")),"")</f>
        <v>月間休日: 11</v>
      </c>
      <c r="C22" s="23">
        <f t="shared" si="62"/>
        <v>45739</v>
      </c>
      <c r="D22" s="23">
        <f t="shared" si="50"/>
        <v>45740</v>
      </c>
      <c r="E22" s="23">
        <f t="shared" si="51"/>
        <v>45741</v>
      </c>
      <c r="F22" s="23">
        <f t="shared" si="52"/>
        <v>45742</v>
      </c>
      <c r="G22" s="23">
        <f t="shared" si="53"/>
        <v>45743</v>
      </c>
      <c r="H22" s="23">
        <f t="shared" si="54"/>
        <v>45744</v>
      </c>
      <c r="I22" s="23">
        <f t="shared" si="55"/>
        <v>45745</v>
      </c>
      <c r="K22" s="34" t="str">
        <f>IFERROR("月間休日: "&amp;IF(英語!$B$14="",COUNTIFS(就労日数用!$C$2:$C$366,カレンダー!$K18,就労日数用!$H$2:$H$366,"休日"),COUNTIFS(就労日数用!$C$2:$C$367,カレンダー!$K18,就労日数用!$H$2:$H$367,"休日")),"")</f>
        <v>月間休日: 10</v>
      </c>
      <c r="M22" s="23">
        <f t="shared" si="63"/>
        <v>45928</v>
      </c>
      <c r="N22" s="23">
        <f t="shared" si="56"/>
        <v>45929</v>
      </c>
      <c r="O22" s="23">
        <f t="shared" si="57"/>
        <v>45930</v>
      </c>
      <c r="P22" s="23">
        <f t="shared" si="58"/>
        <v>45931</v>
      </c>
      <c r="Q22" s="23">
        <f t="shared" si="59"/>
        <v>45932</v>
      </c>
      <c r="R22" s="23">
        <f t="shared" si="60"/>
        <v>45933</v>
      </c>
      <c r="S22" s="23">
        <f t="shared" si="61"/>
        <v>45934</v>
      </c>
      <c r="X22" s="15"/>
    </row>
    <row r="23" spans="1:24" ht="19.5" thickBot="1" x14ac:dyDescent="0.45">
      <c r="A23" s="28"/>
      <c r="B23" s="28"/>
      <c r="C23" s="29">
        <f t="shared" si="62"/>
        <v>45746</v>
      </c>
      <c r="D23" s="29">
        <f t="shared" si="50"/>
        <v>45747</v>
      </c>
      <c r="E23" s="29">
        <f t="shared" si="51"/>
        <v>45748</v>
      </c>
      <c r="F23" s="29">
        <f t="shared" si="52"/>
        <v>45749</v>
      </c>
      <c r="G23" s="29">
        <f t="shared" si="53"/>
        <v>45750</v>
      </c>
      <c r="H23" s="29">
        <f t="shared" si="54"/>
        <v>45751</v>
      </c>
      <c r="I23" s="29">
        <f t="shared" si="55"/>
        <v>45752</v>
      </c>
      <c r="J23" s="28"/>
      <c r="K23" s="28"/>
      <c r="L23" s="28"/>
      <c r="M23" s="29">
        <f t="shared" si="63"/>
        <v>45935</v>
      </c>
      <c r="N23" s="29">
        <f t="shared" si="56"/>
        <v>45936</v>
      </c>
      <c r="O23" s="29">
        <f t="shared" si="57"/>
        <v>45937</v>
      </c>
      <c r="P23" s="29">
        <f t="shared" si="58"/>
        <v>45938</v>
      </c>
      <c r="Q23" s="29">
        <f t="shared" si="59"/>
        <v>45939</v>
      </c>
      <c r="R23" s="29">
        <f t="shared" si="60"/>
        <v>45940</v>
      </c>
      <c r="S23" s="29">
        <f t="shared" si="61"/>
        <v>45941</v>
      </c>
      <c r="X23" s="15"/>
    </row>
    <row r="24" spans="1:24" ht="19.5" thickBot="1" x14ac:dyDescent="0.5">
      <c r="C24" s="21" t="s">
        <v>0</v>
      </c>
      <c r="D24" s="21" t="s">
        <v>1</v>
      </c>
      <c r="E24" s="21" t="s">
        <v>2</v>
      </c>
      <c r="F24" s="21" t="s">
        <v>3</v>
      </c>
      <c r="G24" s="21" t="s">
        <v>4</v>
      </c>
      <c r="H24" s="21" t="s">
        <v>5</v>
      </c>
      <c r="I24" s="21" t="s">
        <v>6</v>
      </c>
      <c r="M24" s="21" t="s">
        <v>0</v>
      </c>
      <c r="N24" s="21" t="s">
        <v>1</v>
      </c>
      <c r="O24" s="21" t="s">
        <v>2</v>
      </c>
      <c r="P24" s="21" t="s">
        <v>3</v>
      </c>
      <c r="Q24" s="21" t="s">
        <v>4</v>
      </c>
      <c r="R24" s="21" t="s">
        <v>5</v>
      </c>
      <c r="S24" s="21" t="s">
        <v>6</v>
      </c>
      <c r="X24" s="15"/>
    </row>
    <row r="25" spans="1:24" ht="21" thickBot="1" x14ac:dyDescent="0.45">
      <c r="A25" s="22">
        <f>IF(AND($A$1&lt;&gt;"",$C$1&lt;&gt;""),MONTH(DATE($A$1,$C$1+3,1)),"年月を入力してください")</f>
        <v>4</v>
      </c>
      <c r="C25" s="23">
        <f>DATE($A$1,$C$1+3,1)-WEEKDAY(DATE($A$1,$C$1+3,1))+1</f>
        <v>45746</v>
      </c>
      <c r="D25" s="23">
        <f>C25+1</f>
        <v>45747</v>
      </c>
      <c r="E25" s="23">
        <f t="shared" ref="E25:I25" si="64">D25+1</f>
        <v>45748</v>
      </c>
      <c r="F25" s="23">
        <f t="shared" si="64"/>
        <v>45749</v>
      </c>
      <c r="G25" s="23">
        <f t="shared" si="64"/>
        <v>45750</v>
      </c>
      <c r="H25" s="23">
        <f t="shared" si="64"/>
        <v>45751</v>
      </c>
      <c r="I25" s="23">
        <f t="shared" si="64"/>
        <v>45752</v>
      </c>
      <c r="K25" s="22">
        <f>IF(AND($A$1&lt;&gt;"",$C$1&lt;&gt;""),MONTH(DATE($A$1,$C$1+9,1)),"年月を入力してください")</f>
        <v>10</v>
      </c>
      <c r="M25" s="23">
        <f>DATE($A$1,$C$1+9,1)-WEEKDAY(DATE($A$1,$C$1+9,1))+1</f>
        <v>45928</v>
      </c>
      <c r="N25" s="23">
        <f>M25+1</f>
        <v>45929</v>
      </c>
      <c r="O25" s="23">
        <f t="shared" ref="O25:S25" si="65">N25+1</f>
        <v>45930</v>
      </c>
      <c r="P25" s="23">
        <f t="shared" si="65"/>
        <v>45931</v>
      </c>
      <c r="Q25" s="23">
        <f t="shared" si="65"/>
        <v>45932</v>
      </c>
      <c r="R25" s="23">
        <f t="shared" si="65"/>
        <v>45933</v>
      </c>
      <c r="S25" s="23">
        <f t="shared" si="65"/>
        <v>45934</v>
      </c>
      <c r="X25" s="15"/>
    </row>
    <row r="26" spans="1:24" ht="19.5" thickBot="1" x14ac:dyDescent="0.45">
      <c r="A26" s="24" t="str">
        <f>IFERROR(CHOOSE(A25,英語!$B$1,英語!$B$2,英語!$B$3,英語!$B$4,英語!$B$5,英語!$B$6,英語!$B$7,英語!$B$8,英語!$B$9,英語!$B$10,英語!$B$11,英語!$B$12),"")</f>
        <v>April</v>
      </c>
      <c r="C26" s="23">
        <f>C25+7</f>
        <v>45753</v>
      </c>
      <c r="D26" s="23">
        <f t="shared" ref="D26:D30" si="66">D25+7</f>
        <v>45754</v>
      </c>
      <c r="E26" s="23">
        <f t="shared" ref="E26:E30" si="67">E25+7</f>
        <v>45755</v>
      </c>
      <c r="F26" s="23">
        <f t="shared" ref="F26:F30" si="68">F25+7</f>
        <v>45756</v>
      </c>
      <c r="G26" s="23">
        <f t="shared" ref="G26:G30" si="69">G25+7</f>
        <v>45757</v>
      </c>
      <c r="H26" s="23">
        <f t="shared" ref="H26:H30" si="70">H25+7</f>
        <v>45758</v>
      </c>
      <c r="I26" s="23">
        <f t="shared" ref="I26:I30" si="71">I25+7</f>
        <v>45759</v>
      </c>
      <c r="K26" s="24" t="str">
        <f>IFERROR(CHOOSE(K25,英語!$B$1,英語!$B$2,英語!$B$3,英語!$B$4,英語!$B$5,英語!$B$6,英語!$B$7,英語!$B$8,英語!$B$9,英語!$B$10,英語!$B$11,英語!$B$12),"")</f>
        <v>October</v>
      </c>
      <c r="L26" s="27"/>
      <c r="M26" s="23">
        <f>M25+7</f>
        <v>45935</v>
      </c>
      <c r="N26" s="23">
        <f t="shared" ref="N26:N30" si="72">N25+7</f>
        <v>45936</v>
      </c>
      <c r="O26" s="23">
        <f t="shared" ref="O26:O30" si="73">O25+7</f>
        <v>45937</v>
      </c>
      <c r="P26" s="23">
        <f t="shared" ref="P26:P30" si="74">P25+7</f>
        <v>45938</v>
      </c>
      <c r="Q26" s="23">
        <f t="shared" ref="Q26:Q30" si="75">Q25+7</f>
        <v>45939</v>
      </c>
      <c r="R26" s="23">
        <f t="shared" ref="R26:R30" si="76">R25+7</f>
        <v>45940</v>
      </c>
      <c r="S26" s="23">
        <f t="shared" ref="S26:S30" si="77">S25+7</f>
        <v>45941</v>
      </c>
      <c r="X26" s="15"/>
    </row>
    <row r="27" spans="1:24" ht="19.5" thickBot="1" x14ac:dyDescent="0.45">
      <c r="A27" s="34" t="str">
        <f>IFERROR("月間労働日数: "&amp;$A28-IF(英語!$B$14="",COUNTIFS(就労日数用!$C$2:$C$366,カレンダー!$A25,就労日数用!$H$2:$H$366,"休日"),COUNTIFS(就労日数用!$C$2:$C$367,カレンダー!$A25,就労日数用!$H$2:$H$367,"休日")),"")</f>
        <v>月間労働日数: 21</v>
      </c>
      <c r="C27" s="23">
        <f t="shared" ref="C27:C30" si="78">C26+7</f>
        <v>45760</v>
      </c>
      <c r="D27" s="23">
        <f t="shared" si="66"/>
        <v>45761</v>
      </c>
      <c r="E27" s="23">
        <f t="shared" si="67"/>
        <v>45762</v>
      </c>
      <c r="F27" s="23">
        <f t="shared" si="68"/>
        <v>45763</v>
      </c>
      <c r="G27" s="23">
        <f t="shared" si="69"/>
        <v>45764</v>
      </c>
      <c r="H27" s="23">
        <f t="shared" si="70"/>
        <v>45765</v>
      </c>
      <c r="I27" s="23">
        <f t="shared" si="71"/>
        <v>45766</v>
      </c>
      <c r="K27" s="34" t="str">
        <f>IFERROR("月間労働日数: "&amp;$K28-IF(英語!$B$14="",COUNTIFS(就労日数用!$C$2:$C$366,カレンダー!$K25,就労日数用!$H$2:$H$366,"休日"),COUNTIFS(就労日数用!$C$2:$C$367,カレンダー!$K25,就労日数用!$H$2:$H$367,"休日")),"")</f>
        <v>月間労働日数: 22</v>
      </c>
      <c r="M27" s="23">
        <f t="shared" ref="M27:M30" si="79">M26+7</f>
        <v>45942</v>
      </c>
      <c r="N27" s="23">
        <f t="shared" si="72"/>
        <v>45943</v>
      </c>
      <c r="O27" s="23">
        <f t="shared" si="73"/>
        <v>45944</v>
      </c>
      <c r="P27" s="23">
        <f t="shared" si="74"/>
        <v>45945</v>
      </c>
      <c r="Q27" s="23">
        <f t="shared" si="75"/>
        <v>45946</v>
      </c>
      <c r="R27" s="23">
        <f t="shared" si="76"/>
        <v>45947</v>
      </c>
      <c r="S27" s="23">
        <f t="shared" si="77"/>
        <v>45948</v>
      </c>
      <c r="X27" s="15"/>
    </row>
    <row r="28" spans="1:24" ht="19.5" thickBot="1" x14ac:dyDescent="0.45">
      <c r="A28" s="26">
        <f>IFERROR(IF(A25=2,IF(OR($C$1=1,$C$1=2),DAY(EOMONTH(DATE($A$1,A25,1),0)),DAY(EOMONTH(DATE($A$1+1,A25,1),0))),DAY(EOMONTH(DATE($A$1,A25,1),0))),"")</f>
        <v>30</v>
      </c>
      <c r="C28" s="23">
        <f t="shared" si="78"/>
        <v>45767</v>
      </c>
      <c r="D28" s="23">
        <f t="shared" si="66"/>
        <v>45768</v>
      </c>
      <c r="E28" s="23">
        <f t="shared" si="67"/>
        <v>45769</v>
      </c>
      <c r="F28" s="23">
        <f t="shared" si="68"/>
        <v>45770</v>
      </c>
      <c r="G28" s="23">
        <f t="shared" si="69"/>
        <v>45771</v>
      </c>
      <c r="H28" s="23">
        <f t="shared" si="70"/>
        <v>45772</v>
      </c>
      <c r="I28" s="23">
        <f t="shared" si="71"/>
        <v>45773</v>
      </c>
      <c r="K28" s="26">
        <f>IFERROR(IF(K25=2,IF(OR($C$1=1,$C$1=2),DAY(EOMONTH(DATE($A$1,K25,1),0)),DAY(EOMONTH(DATE($A$1+1,K25,1),0))),DAY(EOMONTH(DATE($A$1,K25,1),0))),"")</f>
        <v>31</v>
      </c>
      <c r="L28" s="25"/>
      <c r="M28" s="23">
        <f t="shared" si="79"/>
        <v>45949</v>
      </c>
      <c r="N28" s="23">
        <f t="shared" si="72"/>
        <v>45950</v>
      </c>
      <c r="O28" s="23">
        <f t="shared" si="73"/>
        <v>45951</v>
      </c>
      <c r="P28" s="23">
        <f t="shared" si="74"/>
        <v>45952</v>
      </c>
      <c r="Q28" s="23">
        <f t="shared" si="75"/>
        <v>45953</v>
      </c>
      <c r="R28" s="23">
        <f t="shared" si="76"/>
        <v>45954</v>
      </c>
      <c r="S28" s="23">
        <f t="shared" si="77"/>
        <v>45955</v>
      </c>
      <c r="X28" s="15"/>
    </row>
    <row r="29" spans="1:24" ht="19.5" thickBot="1" x14ac:dyDescent="0.45">
      <c r="A29" s="34" t="str">
        <f>IFERROR("月間休日: "&amp;IF(英語!$B$14="",COUNTIFS(就労日数用!$C$2:$C$366,カレンダー!$A25,就労日数用!$H$2:$H$366,"休日"),COUNTIFS(就労日数用!$C$2:$C$367,カレンダー!$A25,就労日数用!$H$2:$H$367,"休日")),"")</f>
        <v>月間休日: 9</v>
      </c>
      <c r="C29" s="23">
        <f t="shared" si="78"/>
        <v>45774</v>
      </c>
      <c r="D29" s="23">
        <f t="shared" si="66"/>
        <v>45775</v>
      </c>
      <c r="E29" s="23">
        <f t="shared" si="67"/>
        <v>45776</v>
      </c>
      <c r="F29" s="23">
        <f t="shared" si="68"/>
        <v>45777</v>
      </c>
      <c r="G29" s="23">
        <f t="shared" si="69"/>
        <v>45778</v>
      </c>
      <c r="H29" s="23">
        <f t="shared" si="70"/>
        <v>45779</v>
      </c>
      <c r="I29" s="23">
        <f t="shared" si="71"/>
        <v>45780</v>
      </c>
      <c r="K29" s="34" t="str">
        <f>IFERROR("月間休日: "&amp;IF(英語!$B$14="",COUNTIFS(就労日数用!$C$2:$C$366,カレンダー!$K25,就労日数用!$H$2:$H$366,"休日"),COUNTIFS(就労日数用!$C$2:$C$367,カレンダー!$K25,就労日数用!$H$2:$H$367,"休日")),"")</f>
        <v>月間休日: 9</v>
      </c>
      <c r="L29" s="25"/>
      <c r="M29" s="23">
        <f t="shared" si="79"/>
        <v>45956</v>
      </c>
      <c r="N29" s="23">
        <f t="shared" si="72"/>
        <v>45957</v>
      </c>
      <c r="O29" s="23">
        <f t="shared" si="73"/>
        <v>45958</v>
      </c>
      <c r="P29" s="23">
        <f t="shared" si="74"/>
        <v>45959</v>
      </c>
      <c r="Q29" s="23">
        <f t="shared" si="75"/>
        <v>45960</v>
      </c>
      <c r="R29" s="23">
        <f t="shared" si="76"/>
        <v>45961</v>
      </c>
      <c r="S29" s="23">
        <f t="shared" si="77"/>
        <v>45962</v>
      </c>
      <c r="X29" s="15"/>
    </row>
    <row r="30" spans="1:24" ht="19.5" thickBot="1" x14ac:dyDescent="0.45">
      <c r="A30" s="25"/>
      <c r="C30" s="23">
        <f t="shared" si="78"/>
        <v>45781</v>
      </c>
      <c r="D30" s="23">
        <f t="shared" si="66"/>
        <v>45782</v>
      </c>
      <c r="E30" s="23">
        <f t="shared" si="67"/>
        <v>45783</v>
      </c>
      <c r="F30" s="23">
        <f t="shared" si="68"/>
        <v>45784</v>
      </c>
      <c r="G30" s="23">
        <f t="shared" si="69"/>
        <v>45785</v>
      </c>
      <c r="H30" s="23">
        <f t="shared" si="70"/>
        <v>45786</v>
      </c>
      <c r="I30" s="23">
        <f t="shared" si="71"/>
        <v>45787</v>
      </c>
      <c r="K30" s="25"/>
      <c r="L30" s="25"/>
      <c r="M30" s="23">
        <f t="shared" si="79"/>
        <v>45963</v>
      </c>
      <c r="N30" s="23">
        <f t="shared" si="72"/>
        <v>45964</v>
      </c>
      <c r="O30" s="23">
        <f t="shared" si="73"/>
        <v>45965</v>
      </c>
      <c r="P30" s="23">
        <f t="shared" si="74"/>
        <v>45966</v>
      </c>
      <c r="Q30" s="23">
        <f t="shared" si="75"/>
        <v>45967</v>
      </c>
      <c r="R30" s="23">
        <f t="shared" si="76"/>
        <v>45968</v>
      </c>
      <c r="S30" s="23">
        <f t="shared" si="77"/>
        <v>45969</v>
      </c>
      <c r="X30" s="15"/>
    </row>
    <row r="31" spans="1:24" ht="19.5" thickBot="1" x14ac:dyDescent="0.5">
      <c r="A31" s="30"/>
      <c r="B31" s="30"/>
      <c r="C31" s="31" t="s">
        <v>0</v>
      </c>
      <c r="D31" s="31" t="s">
        <v>1</v>
      </c>
      <c r="E31" s="31" t="s">
        <v>2</v>
      </c>
      <c r="F31" s="31" t="s">
        <v>3</v>
      </c>
      <c r="G31" s="31" t="s">
        <v>4</v>
      </c>
      <c r="H31" s="31" t="s">
        <v>5</v>
      </c>
      <c r="I31" s="31" t="s">
        <v>6</v>
      </c>
      <c r="J31" s="30"/>
      <c r="K31" s="30"/>
      <c r="L31" s="30"/>
      <c r="M31" s="31" t="s">
        <v>0</v>
      </c>
      <c r="N31" s="31" t="s">
        <v>1</v>
      </c>
      <c r="O31" s="31" t="s">
        <v>2</v>
      </c>
      <c r="P31" s="31" t="s">
        <v>3</v>
      </c>
      <c r="Q31" s="31" t="s">
        <v>4</v>
      </c>
      <c r="R31" s="31" t="s">
        <v>5</v>
      </c>
      <c r="S31" s="31" t="s">
        <v>6</v>
      </c>
      <c r="X31" s="15"/>
    </row>
    <row r="32" spans="1:24" ht="21" thickBot="1" x14ac:dyDescent="0.45">
      <c r="A32" s="22">
        <f>IF(AND($A$1&lt;&gt;"",$C$1&lt;&gt;""),MONTH(DATE($A$1,$C$1+4,1)),"年月を入力してください")</f>
        <v>5</v>
      </c>
      <c r="C32" s="23">
        <f>DATE($A$1,$C$1+4,1)-WEEKDAY(DATE($A$1,$C$1+4,1))+1</f>
        <v>45774</v>
      </c>
      <c r="D32" s="23">
        <f>C32+1</f>
        <v>45775</v>
      </c>
      <c r="E32" s="23">
        <f t="shared" ref="E32:I32" si="80">D32+1</f>
        <v>45776</v>
      </c>
      <c r="F32" s="23">
        <f t="shared" si="80"/>
        <v>45777</v>
      </c>
      <c r="G32" s="23">
        <f t="shared" si="80"/>
        <v>45778</v>
      </c>
      <c r="H32" s="23">
        <f t="shared" si="80"/>
        <v>45779</v>
      </c>
      <c r="I32" s="23">
        <f t="shared" si="80"/>
        <v>45780</v>
      </c>
      <c r="K32" s="22">
        <f>IF(AND($A$1&lt;&gt;"",$C$1&lt;&gt;""),MONTH(DATE($A$1,$C$1+10,1)),"年月を入力してください")</f>
        <v>11</v>
      </c>
      <c r="M32" s="23">
        <f>DATE($A$1,$C$1+10,1)-WEEKDAY(DATE($A$1,$C$1+10,1))+1</f>
        <v>45956</v>
      </c>
      <c r="N32" s="23">
        <f>M32+1</f>
        <v>45957</v>
      </c>
      <c r="O32" s="23">
        <f t="shared" ref="O32:S32" si="81">N32+1</f>
        <v>45958</v>
      </c>
      <c r="P32" s="23">
        <f t="shared" si="81"/>
        <v>45959</v>
      </c>
      <c r="Q32" s="23">
        <f t="shared" si="81"/>
        <v>45960</v>
      </c>
      <c r="R32" s="23">
        <f t="shared" si="81"/>
        <v>45961</v>
      </c>
      <c r="S32" s="23">
        <f t="shared" si="81"/>
        <v>45962</v>
      </c>
      <c r="X32" s="15"/>
    </row>
    <row r="33" spans="1:24" ht="19.5" thickBot="1" x14ac:dyDescent="0.45">
      <c r="A33" s="24" t="str">
        <f>IFERROR(CHOOSE(A32,英語!$B$1,英語!$B$2,英語!$B$3,英語!$B$4,英語!$B$5,英語!$B$6,英語!$B$7,英語!$B$8,英語!$B$9,英語!$B$10,英語!$B$11,英語!$B$12),"")</f>
        <v>May</v>
      </c>
      <c r="C33" s="23">
        <f>C32+7</f>
        <v>45781</v>
      </c>
      <c r="D33" s="23">
        <f t="shared" ref="D33:D37" si="82">D32+7</f>
        <v>45782</v>
      </c>
      <c r="E33" s="23">
        <f t="shared" ref="E33:E37" si="83">E32+7</f>
        <v>45783</v>
      </c>
      <c r="F33" s="23">
        <f t="shared" ref="F33:F37" si="84">F32+7</f>
        <v>45784</v>
      </c>
      <c r="G33" s="23">
        <f t="shared" ref="G33:G37" si="85">G32+7</f>
        <v>45785</v>
      </c>
      <c r="H33" s="23">
        <f t="shared" ref="H33:H37" si="86">H32+7</f>
        <v>45786</v>
      </c>
      <c r="I33" s="23">
        <f t="shared" ref="I33:I37" si="87">I32+7</f>
        <v>45787</v>
      </c>
      <c r="K33" s="24" t="str">
        <f>IFERROR(CHOOSE(K32,英語!$B$1,英語!$B$2,英語!$B$3,英語!$B$4,英語!$B$5,英語!$B$6,英語!$B$7,英語!$B$8,英語!$B$9,英語!$B$10,英語!$B$11,英語!$B$12),"")</f>
        <v>November</v>
      </c>
      <c r="M33" s="23">
        <f>M32+7</f>
        <v>45963</v>
      </c>
      <c r="N33" s="23">
        <f t="shared" ref="N33:N37" si="88">N32+7</f>
        <v>45964</v>
      </c>
      <c r="O33" s="23">
        <f t="shared" ref="O33:O37" si="89">O32+7</f>
        <v>45965</v>
      </c>
      <c r="P33" s="23">
        <f t="shared" ref="P33:P37" si="90">P32+7</f>
        <v>45966</v>
      </c>
      <c r="Q33" s="23">
        <f t="shared" ref="Q33:Q37" si="91">Q32+7</f>
        <v>45967</v>
      </c>
      <c r="R33" s="23">
        <f t="shared" ref="R33:R37" si="92">R32+7</f>
        <v>45968</v>
      </c>
      <c r="S33" s="23">
        <f t="shared" ref="S33:S37" si="93">S32+7</f>
        <v>45969</v>
      </c>
      <c r="X33" s="15"/>
    </row>
    <row r="34" spans="1:24" ht="19.5" thickBot="1" x14ac:dyDescent="0.45">
      <c r="A34" s="34" t="str">
        <f>IFERROR("月間労働日数: "&amp;$A35-IF(英語!$B$14="",COUNTIFS(就労日数用!$C$2:$C$366,カレンダー!$A32,就労日数用!$H$2:$H$366,"休日"),COUNTIFS(就労日数用!$C$2:$C$367,カレンダー!$A32,就労日数用!$H$2:$H$367,"休日")),"")</f>
        <v>月間労働日数: 20</v>
      </c>
      <c r="C34" s="23">
        <f t="shared" ref="C34:C37" si="94">C33+7</f>
        <v>45788</v>
      </c>
      <c r="D34" s="23">
        <f t="shared" si="82"/>
        <v>45789</v>
      </c>
      <c r="E34" s="23">
        <f t="shared" si="83"/>
        <v>45790</v>
      </c>
      <c r="F34" s="23">
        <f t="shared" si="84"/>
        <v>45791</v>
      </c>
      <c r="G34" s="23">
        <f t="shared" si="85"/>
        <v>45792</v>
      </c>
      <c r="H34" s="23">
        <f t="shared" si="86"/>
        <v>45793</v>
      </c>
      <c r="I34" s="23">
        <f t="shared" si="87"/>
        <v>45794</v>
      </c>
      <c r="K34" s="34" t="str">
        <f>IFERROR("月間労働日数: "&amp;$K35-IF(英語!$B$14="",COUNTIFS(就労日数用!$C$2:$C$366,カレンダー!$K32,就労日数用!$H$2:$H$366,"休日"),COUNTIFS(就労日数用!$C$2:$C$367,カレンダー!$K32,就労日数用!$H$2:$H$367,"休日")),"")</f>
        <v>月間労働日数: 18</v>
      </c>
      <c r="M34" s="23">
        <f t="shared" ref="M34:M37" si="95">M33+7</f>
        <v>45970</v>
      </c>
      <c r="N34" s="23">
        <f t="shared" si="88"/>
        <v>45971</v>
      </c>
      <c r="O34" s="23">
        <f t="shared" si="89"/>
        <v>45972</v>
      </c>
      <c r="P34" s="23">
        <f t="shared" si="90"/>
        <v>45973</v>
      </c>
      <c r="Q34" s="23">
        <f t="shared" si="91"/>
        <v>45974</v>
      </c>
      <c r="R34" s="23">
        <f t="shared" si="92"/>
        <v>45975</v>
      </c>
      <c r="S34" s="23">
        <f t="shared" si="93"/>
        <v>45976</v>
      </c>
      <c r="X34" s="15"/>
    </row>
    <row r="35" spans="1:24" ht="19.5" thickBot="1" x14ac:dyDescent="0.45">
      <c r="A35" s="26">
        <f>IFERROR(IF(A32=2,IF(OR($C$1=1,$C$1=2),DAY(EOMONTH(DATE($A$1,A32,1),0)),DAY(EOMONTH(DATE($A$1+1,A32,1),0))),DAY(EOMONTH(DATE($A$1,A32,1),0))),"")</f>
        <v>31</v>
      </c>
      <c r="C35" s="23">
        <f t="shared" si="94"/>
        <v>45795</v>
      </c>
      <c r="D35" s="23">
        <f t="shared" si="82"/>
        <v>45796</v>
      </c>
      <c r="E35" s="23">
        <f t="shared" si="83"/>
        <v>45797</v>
      </c>
      <c r="F35" s="23">
        <f t="shared" si="84"/>
        <v>45798</v>
      </c>
      <c r="G35" s="23">
        <f t="shared" si="85"/>
        <v>45799</v>
      </c>
      <c r="H35" s="23">
        <f t="shared" si="86"/>
        <v>45800</v>
      </c>
      <c r="I35" s="23">
        <f t="shared" si="87"/>
        <v>45801</v>
      </c>
      <c r="K35" s="26">
        <f>IFERROR(IF(K32=2,IF(OR($C$1=1,$C$1=2),DAY(EOMONTH(DATE($A$1,K32,1),0)),DAY(EOMONTH(DATE($A$1+1,K32,1),0))),DAY(EOMONTH(DATE($A$1,K32,1),0))),"")</f>
        <v>30</v>
      </c>
      <c r="M35" s="23">
        <f t="shared" si="95"/>
        <v>45977</v>
      </c>
      <c r="N35" s="23">
        <f t="shared" si="88"/>
        <v>45978</v>
      </c>
      <c r="O35" s="23">
        <f t="shared" si="89"/>
        <v>45979</v>
      </c>
      <c r="P35" s="23">
        <f t="shared" si="90"/>
        <v>45980</v>
      </c>
      <c r="Q35" s="23">
        <f t="shared" si="91"/>
        <v>45981</v>
      </c>
      <c r="R35" s="23">
        <f t="shared" si="92"/>
        <v>45982</v>
      </c>
      <c r="S35" s="23">
        <f t="shared" si="93"/>
        <v>45983</v>
      </c>
      <c r="X35" s="15"/>
    </row>
    <row r="36" spans="1:24" ht="19.5" thickBot="1" x14ac:dyDescent="0.45">
      <c r="A36" s="34" t="str">
        <f>IFERROR("月間休日: "&amp;IF(英語!$B$14="",COUNTIFS(就労日数用!$C$2:$C$366,カレンダー!$A32,就労日数用!$H$2:$H$366,"休日"),COUNTIFS(就労日数用!$C$2:$C$367,カレンダー!$A32,就労日数用!$H$2:$H$367,"休日")),"")</f>
        <v>月間休日: 11</v>
      </c>
      <c r="C36" s="23">
        <f t="shared" si="94"/>
        <v>45802</v>
      </c>
      <c r="D36" s="23">
        <f t="shared" si="82"/>
        <v>45803</v>
      </c>
      <c r="E36" s="23">
        <f t="shared" si="83"/>
        <v>45804</v>
      </c>
      <c r="F36" s="23">
        <f t="shared" si="84"/>
        <v>45805</v>
      </c>
      <c r="G36" s="23">
        <f t="shared" si="85"/>
        <v>45806</v>
      </c>
      <c r="H36" s="23">
        <f t="shared" si="86"/>
        <v>45807</v>
      </c>
      <c r="I36" s="23">
        <f t="shared" si="87"/>
        <v>45808</v>
      </c>
      <c r="K36" s="34" t="str">
        <f>IFERROR("月間休日: "&amp;IF(英語!$B$14="",COUNTIFS(就労日数用!$C$2:$C$366,カレンダー!$K32,就労日数用!$H$2:$H$366,"休日"),COUNTIFS(就労日数用!$C$2:$C$367,カレンダー!$K32,就労日数用!$H$2:$H$367,"休日")),"")</f>
        <v>月間休日: 12</v>
      </c>
      <c r="L36" s="25"/>
      <c r="M36" s="23">
        <f t="shared" si="95"/>
        <v>45984</v>
      </c>
      <c r="N36" s="23">
        <f t="shared" si="88"/>
        <v>45985</v>
      </c>
      <c r="O36" s="23">
        <f t="shared" si="89"/>
        <v>45986</v>
      </c>
      <c r="P36" s="23">
        <f t="shared" si="90"/>
        <v>45987</v>
      </c>
      <c r="Q36" s="23">
        <f t="shared" si="91"/>
        <v>45988</v>
      </c>
      <c r="R36" s="23">
        <f t="shared" si="92"/>
        <v>45989</v>
      </c>
      <c r="S36" s="23">
        <f t="shared" si="93"/>
        <v>45990</v>
      </c>
      <c r="X36" s="15"/>
    </row>
    <row r="37" spans="1:24" ht="19.5" thickBot="1" x14ac:dyDescent="0.45">
      <c r="A37" s="32"/>
      <c r="B37" s="28"/>
      <c r="C37" s="29">
        <f t="shared" si="94"/>
        <v>45809</v>
      </c>
      <c r="D37" s="29">
        <f t="shared" si="82"/>
        <v>45810</v>
      </c>
      <c r="E37" s="29">
        <f t="shared" si="83"/>
        <v>45811</v>
      </c>
      <c r="F37" s="29">
        <f t="shared" si="84"/>
        <v>45812</v>
      </c>
      <c r="G37" s="29">
        <f t="shared" si="85"/>
        <v>45813</v>
      </c>
      <c r="H37" s="29">
        <f t="shared" si="86"/>
        <v>45814</v>
      </c>
      <c r="I37" s="29">
        <f t="shared" si="87"/>
        <v>45815</v>
      </c>
      <c r="J37" s="28"/>
      <c r="K37" s="32"/>
      <c r="L37" s="32"/>
      <c r="M37" s="29">
        <f t="shared" si="95"/>
        <v>45991</v>
      </c>
      <c r="N37" s="29">
        <f t="shared" si="88"/>
        <v>45992</v>
      </c>
      <c r="O37" s="29">
        <f t="shared" si="89"/>
        <v>45993</v>
      </c>
      <c r="P37" s="29">
        <f t="shared" si="90"/>
        <v>45994</v>
      </c>
      <c r="Q37" s="29">
        <f t="shared" si="91"/>
        <v>45995</v>
      </c>
      <c r="R37" s="29">
        <f t="shared" si="92"/>
        <v>45996</v>
      </c>
      <c r="S37" s="29">
        <f t="shared" si="93"/>
        <v>45997</v>
      </c>
      <c r="X37" s="15"/>
    </row>
    <row r="38" spans="1:24" ht="19.5" thickBot="1" x14ac:dyDescent="0.5">
      <c r="A38" s="30"/>
      <c r="B38" s="30"/>
      <c r="C38" s="31" t="s">
        <v>0</v>
      </c>
      <c r="D38" s="31" t="s">
        <v>1</v>
      </c>
      <c r="E38" s="31" t="s">
        <v>2</v>
      </c>
      <c r="F38" s="31" t="s">
        <v>3</v>
      </c>
      <c r="G38" s="31" t="s">
        <v>4</v>
      </c>
      <c r="H38" s="31" t="s">
        <v>5</v>
      </c>
      <c r="I38" s="31" t="s">
        <v>6</v>
      </c>
      <c r="J38" s="30"/>
      <c r="K38" s="30"/>
      <c r="L38" s="30"/>
      <c r="M38" s="31" t="s">
        <v>0</v>
      </c>
      <c r="N38" s="31" t="s">
        <v>1</v>
      </c>
      <c r="O38" s="31" t="s">
        <v>2</v>
      </c>
      <c r="P38" s="31" t="s">
        <v>3</v>
      </c>
      <c r="Q38" s="31" t="s">
        <v>4</v>
      </c>
      <c r="R38" s="31" t="s">
        <v>5</v>
      </c>
      <c r="S38" s="31" t="s">
        <v>6</v>
      </c>
      <c r="X38" s="15"/>
    </row>
    <row r="39" spans="1:24" ht="21" thickBot="1" x14ac:dyDescent="0.45">
      <c r="A39" s="22">
        <f>IF(AND($A$1&lt;&gt;"",$C$1&lt;&gt;""),MONTH(DATE($A$1,$C$1+5,1)),"年月を入力してください")</f>
        <v>6</v>
      </c>
      <c r="C39" s="23">
        <f>DATE($A$1,$C$1+5,1)-WEEKDAY(DATE($A$1,$C$1+5,1))+1</f>
        <v>45809</v>
      </c>
      <c r="D39" s="23">
        <f>C39+1</f>
        <v>45810</v>
      </c>
      <c r="E39" s="23">
        <f t="shared" ref="E39:I39" si="96">D39+1</f>
        <v>45811</v>
      </c>
      <c r="F39" s="23">
        <f t="shared" si="96"/>
        <v>45812</v>
      </c>
      <c r="G39" s="23">
        <f t="shared" si="96"/>
        <v>45813</v>
      </c>
      <c r="H39" s="23">
        <f t="shared" si="96"/>
        <v>45814</v>
      </c>
      <c r="I39" s="23">
        <f t="shared" si="96"/>
        <v>45815</v>
      </c>
      <c r="K39" s="22">
        <f>IF(AND($A$1&lt;&gt;"",$C$1&lt;&gt;""),MONTH(DATE($A$1,$C$1+11,1)),"年月を入力してください")</f>
        <v>12</v>
      </c>
      <c r="M39" s="23">
        <f>DATE($A$1,$C$1+11,1)-WEEKDAY(DATE($A$1,$C$1+11,1))+1</f>
        <v>45991</v>
      </c>
      <c r="N39" s="23">
        <f>M39+1</f>
        <v>45992</v>
      </c>
      <c r="O39" s="23">
        <f t="shared" ref="O39:S39" si="97">N39+1</f>
        <v>45993</v>
      </c>
      <c r="P39" s="23">
        <f t="shared" si="97"/>
        <v>45994</v>
      </c>
      <c r="Q39" s="23">
        <f t="shared" si="97"/>
        <v>45995</v>
      </c>
      <c r="R39" s="23">
        <f t="shared" si="97"/>
        <v>45996</v>
      </c>
      <c r="S39" s="23">
        <f t="shared" si="97"/>
        <v>45997</v>
      </c>
      <c r="X39" s="15"/>
    </row>
    <row r="40" spans="1:24" ht="19.5" thickBot="1" x14ac:dyDescent="0.45">
      <c r="A40" s="24" t="str">
        <f>IFERROR(CHOOSE(A39,英語!$B$1,英語!$B$2,英語!$B$3,英語!$B$4,英語!$B$5,英語!$B$6,英語!$B$7,英語!$B$8,英語!$B$9,英語!$B$10,英語!$B$11,英語!$B$12),"")</f>
        <v>June</v>
      </c>
      <c r="C40" s="23">
        <f>C39+7</f>
        <v>45816</v>
      </c>
      <c r="D40" s="23">
        <f t="shared" ref="D40:D44" si="98">D39+7</f>
        <v>45817</v>
      </c>
      <c r="E40" s="23">
        <f t="shared" ref="E40:E44" si="99">E39+7</f>
        <v>45818</v>
      </c>
      <c r="F40" s="23">
        <f t="shared" ref="F40:F44" si="100">F39+7</f>
        <v>45819</v>
      </c>
      <c r="G40" s="23">
        <f t="shared" ref="G40:G44" si="101">G39+7</f>
        <v>45820</v>
      </c>
      <c r="H40" s="23">
        <f t="shared" ref="H40:H44" si="102">H39+7</f>
        <v>45821</v>
      </c>
      <c r="I40" s="23">
        <f t="shared" ref="I40:I44" si="103">I39+7</f>
        <v>45822</v>
      </c>
      <c r="K40" s="24" t="str">
        <f>IFERROR(CHOOSE(K39,英語!$B$1,英語!$B$2,英語!$B$3,英語!$B$4,英語!$B$5,英語!$B$6,英語!$B$7,英語!$B$8,英語!$B$9,英語!$B$10,英語!$B$11,英語!$B$12),"")</f>
        <v>December</v>
      </c>
      <c r="M40" s="23">
        <f>M39+7</f>
        <v>45998</v>
      </c>
      <c r="N40" s="23">
        <f t="shared" ref="N40:N44" si="104">N39+7</f>
        <v>45999</v>
      </c>
      <c r="O40" s="23">
        <f t="shared" ref="O40:O44" si="105">O39+7</f>
        <v>46000</v>
      </c>
      <c r="P40" s="23">
        <f t="shared" ref="P40:P44" si="106">P39+7</f>
        <v>46001</v>
      </c>
      <c r="Q40" s="23">
        <f t="shared" ref="Q40:Q44" si="107">Q39+7</f>
        <v>46002</v>
      </c>
      <c r="R40" s="23">
        <f t="shared" ref="R40:R44" si="108">R39+7</f>
        <v>46003</v>
      </c>
      <c r="S40" s="23">
        <f t="shared" ref="S40:S44" si="109">S39+7</f>
        <v>46004</v>
      </c>
      <c r="X40" s="15"/>
    </row>
    <row r="41" spans="1:24" ht="19.5" thickBot="1" x14ac:dyDescent="0.45">
      <c r="A41" s="34" t="str">
        <f>IFERROR("月間労働日数: "&amp;$A42-IF(英語!$B$14="",COUNTIFS(就労日数用!$C$2:$C$366,カレンダー!$A39,就労日数用!$H$2:$H$366,"休日"),COUNTIFS(就労日数用!$C$2:$C$367,カレンダー!$A39,就労日数用!$H$2:$H$367,"休日")),"")</f>
        <v>月間労働日数: 21</v>
      </c>
      <c r="C41" s="23">
        <f t="shared" ref="C41:C44" si="110">C40+7</f>
        <v>45823</v>
      </c>
      <c r="D41" s="23">
        <f t="shared" si="98"/>
        <v>45824</v>
      </c>
      <c r="E41" s="23">
        <f t="shared" si="99"/>
        <v>45825</v>
      </c>
      <c r="F41" s="23">
        <f t="shared" si="100"/>
        <v>45826</v>
      </c>
      <c r="G41" s="23">
        <f t="shared" si="101"/>
        <v>45827</v>
      </c>
      <c r="H41" s="23">
        <f t="shared" si="102"/>
        <v>45828</v>
      </c>
      <c r="I41" s="23">
        <f t="shared" si="103"/>
        <v>45829</v>
      </c>
      <c r="K41" s="34" t="str">
        <f>IFERROR("月間労働日数: "&amp;$K42-IF(英語!$B$14="",COUNTIFS(就労日数用!$C$2:$C$366,カレンダー!$K39,就労日数用!$H$2:$H$366,"休日"),COUNTIFS(就労日数用!$C$2:$C$367,カレンダー!$K39,就労日数用!$H$2:$H$367,"休日")),"")</f>
        <v>月間労働日数: 23</v>
      </c>
      <c r="M41" s="23">
        <f t="shared" ref="M41:M44" si="111">M40+7</f>
        <v>46005</v>
      </c>
      <c r="N41" s="23">
        <f t="shared" si="104"/>
        <v>46006</v>
      </c>
      <c r="O41" s="23">
        <f t="shared" si="105"/>
        <v>46007</v>
      </c>
      <c r="P41" s="23">
        <f t="shared" si="106"/>
        <v>46008</v>
      </c>
      <c r="Q41" s="23">
        <f t="shared" si="107"/>
        <v>46009</v>
      </c>
      <c r="R41" s="23">
        <f t="shared" si="108"/>
        <v>46010</v>
      </c>
      <c r="S41" s="23">
        <f t="shared" si="109"/>
        <v>46011</v>
      </c>
      <c r="X41" s="15"/>
    </row>
    <row r="42" spans="1:24" ht="19.5" thickBot="1" x14ac:dyDescent="0.45">
      <c r="A42" s="26">
        <f>IFERROR(IF(A39=2,IF(OR($C$1=1,$C$1=2),DAY(EOMONTH(DATE($A$1,A39,1),0)),DAY(EOMONTH(DATE($A$1+1,A39,1),0))),DAY(EOMONTH(DATE($A$1,A39,1),0))),"")</f>
        <v>30</v>
      </c>
      <c r="C42" s="23">
        <f t="shared" si="110"/>
        <v>45830</v>
      </c>
      <c r="D42" s="23">
        <f t="shared" si="98"/>
        <v>45831</v>
      </c>
      <c r="E42" s="23">
        <f t="shared" si="99"/>
        <v>45832</v>
      </c>
      <c r="F42" s="23">
        <f t="shared" si="100"/>
        <v>45833</v>
      </c>
      <c r="G42" s="23">
        <f t="shared" si="101"/>
        <v>45834</v>
      </c>
      <c r="H42" s="23">
        <f t="shared" si="102"/>
        <v>45835</v>
      </c>
      <c r="I42" s="23">
        <f t="shared" si="103"/>
        <v>45836</v>
      </c>
      <c r="K42" s="26">
        <f>IFERROR(IF(K39=2,IF(OR($C$1=1,$C$1=2),DAY(EOMONTH(DATE($A$1,K39,1),0)),DAY(EOMONTH(DATE($A$1+1,K39,1),0))),DAY(EOMONTH(DATE($A$1,K39,1),0))),"")</f>
        <v>31</v>
      </c>
      <c r="M42" s="23">
        <f t="shared" si="111"/>
        <v>46012</v>
      </c>
      <c r="N42" s="23">
        <f t="shared" si="104"/>
        <v>46013</v>
      </c>
      <c r="O42" s="23">
        <f t="shared" si="105"/>
        <v>46014</v>
      </c>
      <c r="P42" s="23">
        <f t="shared" si="106"/>
        <v>46015</v>
      </c>
      <c r="Q42" s="23">
        <f t="shared" si="107"/>
        <v>46016</v>
      </c>
      <c r="R42" s="23">
        <f t="shared" si="108"/>
        <v>46017</v>
      </c>
      <c r="S42" s="23">
        <f t="shared" si="109"/>
        <v>46018</v>
      </c>
      <c r="X42" s="15"/>
    </row>
    <row r="43" spans="1:24" ht="19.5" thickBot="1" x14ac:dyDescent="0.45">
      <c r="A43" s="34" t="str">
        <f>IFERROR("月間休日: "&amp;IF(英語!$B$14="",COUNTIFS(就労日数用!$C$2:$C$366,カレンダー!$A39,就労日数用!$H$2:$H$366,"休日"),COUNTIFS(就労日数用!$C$2:$C$367,カレンダー!$A39,就労日数用!$H$2:$H$367,"休日")),"")</f>
        <v>月間休日: 9</v>
      </c>
      <c r="C43" s="23">
        <f t="shared" si="110"/>
        <v>45837</v>
      </c>
      <c r="D43" s="23">
        <f t="shared" si="98"/>
        <v>45838</v>
      </c>
      <c r="E43" s="23">
        <f t="shared" si="99"/>
        <v>45839</v>
      </c>
      <c r="F43" s="23">
        <f t="shared" si="100"/>
        <v>45840</v>
      </c>
      <c r="G43" s="23">
        <f t="shared" si="101"/>
        <v>45841</v>
      </c>
      <c r="H43" s="23">
        <f t="shared" si="102"/>
        <v>45842</v>
      </c>
      <c r="I43" s="23">
        <f t="shared" si="103"/>
        <v>45843</v>
      </c>
      <c r="K43" s="34" t="str">
        <f>IFERROR("月間休日: "&amp;IF(英語!$B$14="",COUNTIFS(就労日数用!$C$2:$C$366,カレンダー!$K39,就労日数用!$H$2:$H$366,"休日"),COUNTIFS(就労日数用!$C$2:$C$367,カレンダー!$K39,就労日数用!$H$2:$H$367,"休日")),"")</f>
        <v>月間休日: 8</v>
      </c>
      <c r="L43" s="25"/>
      <c r="M43" s="23">
        <f t="shared" si="111"/>
        <v>46019</v>
      </c>
      <c r="N43" s="23">
        <f t="shared" si="104"/>
        <v>46020</v>
      </c>
      <c r="O43" s="23">
        <f t="shared" si="105"/>
        <v>46021</v>
      </c>
      <c r="P43" s="23">
        <f t="shared" si="106"/>
        <v>46022</v>
      </c>
      <c r="Q43" s="23">
        <f t="shared" si="107"/>
        <v>46023</v>
      </c>
      <c r="R43" s="23">
        <f t="shared" si="108"/>
        <v>46024</v>
      </c>
      <c r="S43" s="23">
        <f t="shared" si="109"/>
        <v>46025</v>
      </c>
      <c r="X43" s="15"/>
    </row>
    <row r="44" spans="1:24" ht="19.5" thickBot="1" x14ac:dyDescent="0.45">
      <c r="A44" s="25"/>
      <c r="C44" s="23">
        <f t="shared" si="110"/>
        <v>45844</v>
      </c>
      <c r="D44" s="23">
        <f t="shared" si="98"/>
        <v>45845</v>
      </c>
      <c r="E44" s="23">
        <f t="shared" si="99"/>
        <v>45846</v>
      </c>
      <c r="F44" s="23">
        <f t="shared" si="100"/>
        <v>45847</v>
      </c>
      <c r="G44" s="23">
        <f t="shared" si="101"/>
        <v>45848</v>
      </c>
      <c r="H44" s="23">
        <f t="shared" si="102"/>
        <v>45849</v>
      </c>
      <c r="I44" s="23">
        <f t="shared" si="103"/>
        <v>45850</v>
      </c>
      <c r="K44" s="25"/>
      <c r="L44" s="25"/>
      <c r="M44" s="23">
        <f t="shared" si="111"/>
        <v>46026</v>
      </c>
      <c r="N44" s="23">
        <f t="shared" si="104"/>
        <v>46027</v>
      </c>
      <c r="O44" s="23">
        <f t="shared" si="105"/>
        <v>46028</v>
      </c>
      <c r="P44" s="23">
        <f t="shared" si="106"/>
        <v>46029</v>
      </c>
      <c r="Q44" s="23">
        <f t="shared" si="107"/>
        <v>46030</v>
      </c>
      <c r="R44" s="23">
        <f t="shared" si="108"/>
        <v>46031</v>
      </c>
      <c r="S44" s="23">
        <f t="shared" si="109"/>
        <v>46032</v>
      </c>
      <c r="X44" s="15"/>
    </row>
    <row r="46" spans="1:24" x14ac:dyDescent="0.4">
      <c r="C46" s="10"/>
    </row>
    <row r="48" spans="1:24" x14ac:dyDescent="0.4">
      <c r="O48" s="10"/>
    </row>
  </sheetData>
  <sheetProtection algorithmName="SHA-512" hashValue="4eCnm6KelaS9aXHRlq9vWp8T/MlnFOQ8pqLS8maE5wHly27p7o9HpgK8YC7H7KTwmrLkunBEmVbGXsn3RCfY/g==" saltValue="spE/HjRyIr1Fl+2ZgSOdAQ==" spinCount="100000" sheet="1" objects="1" scenarios="1"/>
  <dataConsolidate/>
  <mergeCells count="2">
    <mergeCell ref="O2:R2"/>
    <mergeCell ref="Q1:R1"/>
  </mergeCells>
  <phoneticPr fontId="1"/>
  <conditionalFormatting sqref="C4:I4">
    <cfRule type="expression" dxfId="36" priority="41">
      <formula>DAY(C4)&gt;7</formula>
    </cfRule>
  </conditionalFormatting>
  <conditionalFormatting sqref="C8:I9">
    <cfRule type="expression" dxfId="34" priority="38">
      <formula>DAY(C8)&lt;=14</formula>
    </cfRule>
  </conditionalFormatting>
  <conditionalFormatting sqref="C11:I11">
    <cfRule type="expression" dxfId="33" priority="36">
      <formula>DAY(C11)&gt;7</formula>
    </cfRule>
  </conditionalFormatting>
  <conditionalFormatting sqref="C15:I16">
    <cfRule type="expression" dxfId="31" priority="35">
      <formula>DAY(C15)&lt;=14</formula>
    </cfRule>
  </conditionalFormatting>
  <conditionalFormatting sqref="C18:I18">
    <cfRule type="expression" dxfId="30" priority="34">
      <formula>DAY(C18)&gt;7</formula>
    </cfRule>
  </conditionalFormatting>
  <conditionalFormatting sqref="C22:I23">
    <cfRule type="expression" dxfId="28" priority="31">
      <formula>DAY(C22)&lt;=14</formula>
    </cfRule>
  </conditionalFormatting>
  <conditionalFormatting sqref="C25:I25">
    <cfRule type="expression" dxfId="27" priority="30">
      <formula>DAY(C25)&gt;7</formula>
    </cfRule>
  </conditionalFormatting>
  <conditionalFormatting sqref="C29:I30">
    <cfRule type="expression" dxfId="25" priority="29">
      <formula>DAY(C29)&lt;=14</formula>
    </cfRule>
  </conditionalFormatting>
  <conditionalFormatting sqref="C32:I32">
    <cfRule type="expression" dxfId="24" priority="28">
      <formula>DAY(C32)&gt;7</formula>
    </cfRule>
  </conditionalFormatting>
  <conditionalFormatting sqref="C36:I37">
    <cfRule type="expression" dxfId="22" priority="27">
      <formula>DAY(C36)&lt;=14</formula>
    </cfRule>
  </conditionalFormatting>
  <conditionalFormatting sqref="C39:I39">
    <cfRule type="expression" dxfId="21" priority="26">
      <formula>DAY(C39)&gt;7</formula>
    </cfRule>
  </conditionalFormatting>
  <conditionalFormatting sqref="C43:I44">
    <cfRule type="expression" dxfId="19" priority="25">
      <formula>DAY(C43)&lt;=14</formula>
    </cfRule>
  </conditionalFormatting>
  <conditionalFormatting sqref="M4:S4">
    <cfRule type="expression" dxfId="17" priority="33">
      <formula>DAY(M4)&gt;7</formula>
    </cfRule>
  </conditionalFormatting>
  <conditionalFormatting sqref="M8:S9">
    <cfRule type="expression" dxfId="15" priority="32">
      <formula>DAY(M8)&lt;=14</formula>
    </cfRule>
  </conditionalFormatting>
  <conditionalFormatting sqref="M11:S11">
    <cfRule type="expression" dxfId="14" priority="24">
      <formula>DAY(M11)&gt;7</formula>
    </cfRule>
  </conditionalFormatting>
  <conditionalFormatting sqref="M15:S16">
    <cfRule type="expression" dxfId="12" priority="23">
      <formula>DAY(M15)&lt;=14</formula>
    </cfRule>
  </conditionalFormatting>
  <conditionalFormatting sqref="M18:S18">
    <cfRule type="expression" dxfId="11" priority="22">
      <formula>DAY(M18)&gt;7</formula>
    </cfRule>
  </conditionalFormatting>
  <conditionalFormatting sqref="M22:S23">
    <cfRule type="expression" dxfId="9" priority="21">
      <formula>DAY(M22)&lt;=14</formula>
    </cfRule>
  </conditionalFormatting>
  <conditionalFormatting sqref="M25:S25">
    <cfRule type="expression" dxfId="8" priority="20">
      <formula>DAY(M25)&gt;7</formula>
    </cfRule>
  </conditionalFormatting>
  <conditionalFormatting sqref="M29:S30">
    <cfRule type="expression" dxfId="6" priority="19">
      <formula>DAY(M29)&lt;=14</formula>
    </cfRule>
  </conditionalFormatting>
  <conditionalFormatting sqref="M32:S32">
    <cfRule type="expression" dxfId="5" priority="18">
      <formula>DAY(M32)&gt;7</formula>
    </cfRule>
  </conditionalFormatting>
  <conditionalFormatting sqref="M36:S37">
    <cfRule type="expression" dxfId="3" priority="17">
      <formula>DAY(M36)&lt;=14</formula>
    </cfRule>
  </conditionalFormatting>
  <conditionalFormatting sqref="M39:S39">
    <cfRule type="expression" dxfId="2" priority="16">
      <formula>DAY(M39)&gt;7</formula>
    </cfRule>
  </conditionalFormatting>
  <conditionalFormatting sqref="M43:S44">
    <cfRule type="expression" dxfId="0" priority="15">
      <formula>DAY(M43)&lt;=14</formula>
    </cfRule>
  </conditionalFormatting>
  <dataValidations count="4">
    <dataValidation type="list" allowBlank="1" showInputMessage="1" showErrorMessage="1" sqref="C1" xr:uid="{B9727F9A-219F-463C-B180-510DD9971C21}">
      <formula1>"1,2,3,4,5,6,7,8,9,10,11,12"</formula1>
    </dataValidation>
    <dataValidation type="list" allowBlank="1" showInputMessage="1" showErrorMessage="1" sqref="X5" xr:uid="{58FE2F70-8854-48DE-AF83-2E26106A22EC}">
      <formula1>"する,しない"</formula1>
    </dataValidation>
    <dataValidation allowBlank="1" showInputMessage="1" showErrorMessage="1" prompt="西暦を入力してください。2025年12月31日までの祝日に対応しています。" sqref="A1" xr:uid="{DA94F080-0C2D-4D71-AA72-1CAD1C736ABD}"/>
    <dataValidation type="list" allowBlank="1" showInputMessage="1" showErrorMessage="1" sqref="X7:X10" xr:uid="{41360A61-3797-4FF5-AEFA-D57458766EEC}">
      <formula1>"日,月,火,水,木,金,土"</formula1>
    </dataValidation>
  </dataValidations>
  <printOptions horizontalCentered="1" verticalCentered="1"/>
  <pageMargins left="0.70866141732283472" right="0.70866141732283472" top="0.74803149606299213" bottom="0.74803149606299213" header="0.31496062992125984" footer="0.31496062992125984"/>
  <pageSetup paperSize="9" scale="72"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27</xdr:col>
                    <xdr:colOff>390525</xdr:colOff>
                    <xdr:row>4</xdr:row>
                    <xdr:rowOff>219075</xdr:rowOff>
                  </from>
                  <to>
                    <xdr:col>28</xdr:col>
                    <xdr:colOff>66675</xdr:colOff>
                    <xdr:row>6</xdr:row>
                    <xdr:rowOff>200025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22F918F1-7FF8-4BDA-BA66-D3ABC02296F2}">
            <xm:f>英語!$B$15="しない"</xm:f>
            <x14:dxf>
              <font>
                <color theme="0"/>
              </font>
            </x14:dxf>
          </x14:cfRule>
          <xm:sqref>A8 K8 A15 K15 A22 K22 A29 K29 A36 K36 A43 K43</xm:sqref>
        </x14:conditionalFormatting>
        <x14:conditionalFormatting xmlns:xm="http://schemas.microsoft.com/office/excel/2006/main">
          <x14:cfRule type="expression" priority="42" id="{E7302C00-D1F6-45E0-B5EF-5A3B35EA5B83}">
            <xm:f>AND(MONTH(C4)=DAY($A$4),VLOOKUP(C4,就労日数用!$B$1:$H$367,7,0)="休日")</xm:f>
            <x14:dxf>
              <border>
                <left style="thin">
                  <color rgb="FFC00000"/>
                </left>
                <right style="thin">
                  <color rgb="FFC00000"/>
                </right>
                <top style="thin">
                  <color rgb="FFC00000"/>
                </top>
                <bottom style="thin">
                  <color rgb="FFC00000"/>
                </bottom>
                <vertical/>
                <horizontal/>
              </border>
            </x14:dxf>
          </x14:cfRule>
          <xm:sqref>C4:I9</xm:sqref>
        </x14:conditionalFormatting>
        <x14:conditionalFormatting xmlns:xm="http://schemas.microsoft.com/office/excel/2006/main">
          <x14:cfRule type="expression" priority="43" id="{7B439A78-6426-4470-9FE2-4C91401F6393}">
            <xm:f>AND(MONTH(C11)=$A$11,VLOOKUP(C11,就労日数用!$B$2:$H$367,7,0)="休日")</xm:f>
            <x14:dxf>
              <border>
                <left style="thin">
                  <color rgb="FFC00000"/>
                </left>
                <right style="thin">
                  <color rgb="FFC00000"/>
                </right>
                <top style="thin">
                  <color rgb="FFC00000"/>
                </top>
                <bottom style="thin">
                  <color rgb="FFC00000"/>
                </bottom>
                <vertical/>
                <horizontal/>
              </border>
            </x14:dxf>
          </x14:cfRule>
          <xm:sqref>C11:I16</xm:sqref>
        </x14:conditionalFormatting>
        <x14:conditionalFormatting xmlns:xm="http://schemas.microsoft.com/office/excel/2006/main">
          <x14:cfRule type="expression" priority="44" id="{9520D0EC-D1D5-4EE6-9F2B-21ED724C65C9}">
            <xm:f>AND(MONTH(C18)=$A$18,VLOOKUP(C18,就労日数用!$B$2:$H$367,7,0)="休日")</xm:f>
            <x14:dxf>
              <border>
                <left style="thin">
                  <color rgb="FFC00000"/>
                </left>
                <right style="thin">
                  <color rgb="FFC00000"/>
                </right>
                <top style="thin">
                  <color rgb="FFC00000"/>
                </top>
                <bottom style="thin">
                  <color rgb="FFC00000"/>
                </bottom>
                <vertical/>
                <horizontal/>
              </border>
            </x14:dxf>
          </x14:cfRule>
          <xm:sqref>C18:I23</xm:sqref>
        </x14:conditionalFormatting>
        <x14:conditionalFormatting xmlns:xm="http://schemas.microsoft.com/office/excel/2006/main">
          <x14:cfRule type="expression" priority="45" id="{B7BD227C-D51E-46AE-AEDE-3DC617C6347A}">
            <xm:f>AND(MONTH(C25)=$A$25,VLOOKUP(C25,就労日数用!$B$2:$H$367,7,0)="休日")</xm:f>
            <x14:dxf>
              <border>
                <left style="thin">
                  <color rgb="FFC00000"/>
                </left>
                <right style="thin">
                  <color rgb="FFC00000"/>
                </right>
                <top style="thin">
                  <color rgb="FFC00000"/>
                </top>
                <bottom style="thin">
                  <color rgb="FFC00000"/>
                </bottom>
                <vertical/>
                <horizontal/>
              </border>
            </x14:dxf>
          </x14:cfRule>
          <xm:sqref>C25:I30</xm:sqref>
        </x14:conditionalFormatting>
        <x14:conditionalFormatting xmlns:xm="http://schemas.microsoft.com/office/excel/2006/main">
          <x14:cfRule type="expression" priority="46" id="{2061920A-0250-4C03-96DB-26F7619E3092}">
            <xm:f>AND(MONTH(C32)=$A$32,VLOOKUP(C32,就労日数用!$B$2:$H$367,7,0)="休日")</xm:f>
            <x14:dxf>
              <border>
                <left style="thin">
                  <color rgb="FFC00000"/>
                </left>
                <right style="thin">
                  <color rgb="FFC00000"/>
                </right>
                <top style="thin">
                  <color rgb="FFC00000"/>
                </top>
                <bottom style="thin">
                  <color rgb="FFC00000"/>
                </bottom>
                <vertical/>
                <horizontal/>
              </border>
            </x14:dxf>
          </x14:cfRule>
          <xm:sqref>C32:I37</xm:sqref>
        </x14:conditionalFormatting>
        <x14:conditionalFormatting xmlns:xm="http://schemas.microsoft.com/office/excel/2006/main">
          <x14:cfRule type="expression" priority="47" id="{DEABA1B5-728B-4184-979B-34DCCBDC07D7}">
            <xm:f>AND(MONTH(C39)=$A$39,VLOOKUP(C39,就労日数用!$B$2:$H$367,7,0)="休日")</xm:f>
            <x14:dxf>
              <border>
                <left style="thin">
                  <color rgb="FFC00000"/>
                </left>
                <right style="thin">
                  <color rgb="FFC00000"/>
                </right>
                <top style="thin">
                  <color rgb="FFC00000"/>
                </top>
                <bottom style="thin">
                  <color rgb="FFC00000"/>
                </bottom>
                <vertical/>
                <horizontal/>
              </border>
            </x14:dxf>
          </x14:cfRule>
          <xm:sqref>C39:I44</xm:sqref>
        </x14:conditionalFormatting>
        <x14:conditionalFormatting xmlns:xm="http://schemas.microsoft.com/office/excel/2006/main">
          <x14:cfRule type="expression" priority="2" id="{474A189D-DB7E-44A8-B71C-23456142C327}">
            <xm:f>英語!$B$15="しない"</xm:f>
            <x14:dxf>
              <font>
                <color theme="0"/>
              </font>
            </x14:dxf>
          </x14:cfRule>
          <xm:sqref>M1 Q1:S1</xm:sqref>
        </x14:conditionalFormatting>
        <x14:conditionalFormatting xmlns:xm="http://schemas.microsoft.com/office/excel/2006/main">
          <x14:cfRule type="expression" priority="48" id="{520020AE-7179-43A2-881F-2AB6FA52D738}">
            <xm:f>AND(MONTH(M4)=$K$4,VLOOKUP(M4,就労日数用!$B$2:$H$367,7,0)="休日")</xm:f>
            <x14:dxf>
              <border>
                <left style="thin">
                  <color rgb="FFC00000"/>
                </left>
                <right style="thin">
                  <color rgb="FFC00000"/>
                </right>
                <top style="thin">
                  <color rgb="FFC00000"/>
                </top>
                <bottom style="thin">
                  <color rgb="FFC00000"/>
                </bottom>
                <vertical/>
                <horizontal/>
              </border>
            </x14:dxf>
          </x14:cfRule>
          <xm:sqref>M4:S9</xm:sqref>
        </x14:conditionalFormatting>
        <x14:conditionalFormatting xmlns:xm="http://schemas.microsoft.com/office/excel/2006/main">
          <x14:cfRule type="expression" priority="49" id="{ACEFCA5B-017D-4D11-B091-A1196774844A}">
            <xm:f>AND(MONTH(M11)=$K$11,VLOOKUP(M11,就労日数用!$B$2:$H$367,7,0)="休日")</xm:f>
            <x14:dxf>
              <border>
                <left style="thin">
                  <color rgb="FFC00000"/>
                </left>
                <right style="thin">
                  <color rgb="FFC00000"/>
                </right>
                <top style="thin">
                  <color rgb="FFC00000"/>
                </top>
                <bottom style="thin">
                  <color rgb="FFC00000"/>
                </bottom>
                <vertical/>
                <horizontal/>
              </border>
            </x14:dxf>
          </x14:cfRule>
          <xm:sqref>M11:S16</xm:sqref>
        </x14:conditionalFormatting>
        <x14:conditionalFormatting xmlns:xm="http://schemas.microsoft.com/office/excel/2006/main">
          <x14:cfRule type="expression" priority="50" id="{A36D959F-857A-4282-AB74-C849E0648942}">
            <xm:f>AND(MONTH(M18)=$K$18,VLOOKUP(M18,就労日数用!$B$2:$H$367,7,0)="休日")</xm:f>
            <x14:dxf>
              <border>
                <left style="thin">
                  <color rgb="FFC00000"/>
                </left>
                <right style="thin">
                  <color rgb="FFC00000"/>
                </right>
                <top style="thin">
                  <color rgb="FFC00000"/>
                </top>
                <bottom style="thin">
                  <color rgb="FFC00000"/>
                </bottom>
                <vertical/>
                <horizontal/>
              </border>
            </x14:dxf>
          </x14:cfRule>
          <xm:sqref>M18:S23</xm:sqref>
        </x14:conditionalFormatting>
        <x14:conditionalFormatting xmlns:xm="http://schemas.microsoft.com/office/excel/2006/main">
          <x14:cfRule type="expression" priority="51" id="{0DEABE90-7273-4821-9F74-80AE3EA1E231}">
            <xm:f>AND(MONTH(M25)=$K$25,VLOOKUP(M25,就労日数用!$B$2:$H$367,7,0)="休日")</xm:f>
            <x14:dxf>
              <border>
                <left style="thin">
                  <color rgb="FFC00000"/>
                </left>
                <right style="thin">
                  <color rgb="FFC00000"/>
                </right>
                <top style="thin">
                  <color rgb="FFC00000"/>
                </top>
                <bottom style="thin">
                  <color rgb="FFC00000"/>
                </bottom>
                <vertical/>
                <horizontal/>
              </border>
            </x14:dxf>
          </x14:cfRule>
          <xm:sqref>M25:S30</xm:sqref>
        </x14:conditionalFormatting>
        <x14:conditionalFormatting xmlns:xm="http://schemas.microsoft.com/office/excel/2006/main">
          <x14:cfRule type="expression" priority="52" id="{55C79ED6-408C-4DF4-A173-87903EC5E47F}">
            <xm:f>AND(MONTH(M32)=$K$32,VLOOKUP(M32,就労日数用!$B$2:$H$367,7,0)="休日")</xm:f>
            <x14:dxf>
              <border>
                <left style="thin">
                  <color rgb="FFC00000"/>
                </left>
                <right style="thin">
                  <color rgb="FFC00000"/>
                </right>
                <top style="thin">
                  <color rgb="FFC00000"/>
                </top>
                <bottom style="thin">
                  <color rgb="FFC00000"/>
                </bottom>
                <vertical/>
                <horizontal/>
              </border>
            </x14:dxf>
          </x14:cfRule>
          <xm:sqref>M32:S37</xm:sqref>
        </x14:conditionalFormatting>
        <x14:conditionalFormatting xmlns:xm="http://schemas.microsoft.com/office/excel/2006/main">
          <x14:cfRule type="expression" priority="53" id="{2AB34BBD-8D99-4299-BA61-AF4CBBF23167}">
            <xm:f>AND(MONTH(M39)=$K$39,VLOOKUP(M39,就労日数用!$B$2:$H$367,7,0)="休日")</xm:f>
            <x14:dxf>
              <border>
                <left style="thin">
                  <color rgb="FFC00000"/>
                </left>
                <right style="thin">
                  <color rgb="FFC00000"/>
                </right>
                <top style="thin">
                  <color rgb="FFC00000"/>
                </top>
                <bottom style="thin">
                  <color rgb="FFC00000"/>
                </bottom>
                <vertical/>
                <horizontal/>
              </border>
            </x14:dxf>
          </x14:cfRule>
          <xm:sqref>M39:S44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41DDB085-2082-4542-A238-B86E20842195}">
          <x14:formula1>
            <xm:f>就労日数用!$B$2:$B$367</xm:f>
          </x14:formula1>
          <xm:sqref>X12:X44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78F82-3195-4F23-81B6-E21658963A0E}">
  <dimension ref="A1:H367"/>
  <sheetViews>
    <sheetView topLeftCell="A264" workbookViewId="0">
      <selection activeCell="E366" sqref="E366"/>
    </sheetView>
  </sheetViews>
  <sheetFormatPr defaultRowHeight="18.75" x14ac:dyDescent="0.4"/>
  <cols>
    <col min="1" max="1" width="4.125" bestFit="1" customWidth="1"/>
    <col min="2" max="2" width="11.125" bestFit="1" customWidth="1"/>
    <col min="3" max="3" width="3.125" bestFit="1" customWidth="1"/>
    <col min="4" max="4" width="4.875" bestFit="1" customWidth="1"/>
    <col min="7" max="7" width="9" style="1" bestFit="1" customWidth="1"/>
  </cols>
  <sheetData>
    <row r="1" spans="1:8" x14ac:dyDescent="0.4">
      <c r="A1" t="s">
        <v>33</v>
      </c>
      <c r="B1" t="s">
        <v>32</v>
      </c>
      <c r="C1" t="s">
        <v>45</v>
      </c>
      <c r="D1" t="s">
        <v>44</v>
      </c>
      <c r="E1" t="s">
        <v>34</v>
      </c>
      <c r="F1" t="s">
        <v>39</v>
      </c>
      <c r="G1" s="1" t="s">
        <v>40</v>
      </c>
      <c r="H1" t="s">
        <v>41</v>
      </c>
    </row>
    <row r="2" spans="1:8" x14ac:dyDescent="0.4">
      <c r="A2">
        <v>0</v>
      </c>
      <c r="B2" s="1">
        <f>DATE(カレンダー!$A$1,カレンダー!$C$1,1)</f>
        <v>45658</v>
      </c>
      <c r="C2" t="str">
        <f>TEXT(B2,"m")</f>
        <v>1</v>
      </c>
      <c r="D2" s="1" t="str">
        <f>TEXT(B2,"aaa")</f>
        <v>水</v>
      </c>
      <c r="E2" t="str">
        <f>IF(カレンダー!$X$5="する",IFERROR(VLOOKUP(B2,syukujitsu!$A:$B,2,0),""),"")</f>
        <v>元日</v>
      </c>
      <c r="F2" t="str">
        <f>IFERROR(VLOOKUP(D2,カレンダー!$X$7:$X$11,1,0),"")</f>
        <v/>
      </c>
      <c r="G2" s="1" t="str">
        <f>IFERROR(VLOOKUP(B2,カレンダー!$X$12:$X$41,1,0),"")</f>
        <v/>
      </c>
      <c r="H2" t="str">
        <f>IF(OR(E2&lt;&gt;"",F2&lt;&gt;"",G2&lt;&gt;""),"休日","")</f>
        <v>休日</v>
      </c>
    </row>
    <row r="3" spans="1:8" x14ac:dyDescent="0.4">
      <c r="A3">
        <v>1</v>
      </c>
      <c r="B3" s="1">
        <f>DATE(カレンダー!$A$1,カレンダー!$C$1,1)+A3</f>
        <v>45659</v>
      </c>
      <c r="C3" t="str">
        <f t="shared" ref="C3:C66" si="0">TEXT(B3,"m")</f>
        <v>1</v>
      </c>
      <c r="D3" s="1" t="str">
        <f t="shared" ref="D3:D66" si="1">TEXT(B3,"aaa")</f>
        <v>木</v>
      </c>
      <c r="E3" t="str">
        <f>IF(カレンダー!$X$5="する",IFERROR(VLOOKUP(B3,syukujitsu!$A:$B,2,0),""),"")</f>
        <v/>
      </c>
      <c r="F3" t="str">
        <f>IFERROR(VLOOKUP(D3,カレンダー!$X$7:$X$11,1,0),"")</f>
        <v/>
      </c>
      <c r="G3" s="1" t="str">
        <f>IFERROR(VLOOKUP(B3,カレンダー!$X$12:$X$41,1,0),"")</f>
        <v/>
      </c>
      <c r="H3" t="str">
        <f t="shared" ref="H3:H66" si="2">IF(OR(E3&lt;&gt;"",F3&lt;&gt;"",G3&lt;&gt;""),"休日","")</f>
        <v/>
      </c>
    </row>
    <row r="4" spans="1:8" x14ac:dyDescent="0.4">
      <c r="A4">
        <v>2</v>
      </c>
      <c r="B4" s="1">
        <f>DATE(カレンダー!$A$1,カレンダー!$C$1,1)+A4</f>
        <v>45660</v>
      </c>
      <c r="C4" t="str">
        <f t="shared" si="0"/>
        <v>1</v>
      </c>
      <c r="D4" s="1" t="str">
        <f t="shared" si="1"/>
        <v>金</v>
      </c>
      <c r="E4" t="str">
        <f>IF(カレンダー!$X$5="する",IFERROR(VLOOKUP(B4,syukujitsu!$A:$B,2,0),""),"")</f>
        <v/>
      </c>
      <c r="F4" t="str">
        <f>IFERROR(VLOOKUP(D4,カレンダー!$X$7:$X$11,1,0),"")</f>
        <v/>
      </c>
      <c r="G4" s="1" t="str">
        <f>IFERROR(VLOOKUP(B4,カレンダー!$X$12:$X$41,1,0),"")</f>
        <v/>
      </c>
      <c r="H4" t="str">
        <f t="shared" si="2"/>
        <v/>
      </c>
    </row>
    <row r="5" spans="1:8" x14ac:dyDescent="0.4">
      <c r="A5">
        <v>3</v>
      </c>
      <c r="B5" s="1">
        <f>DATE(カレンダー!$A$1,カレンダー!$C$1,1)+A5</f>
        <v>45661</v>
      </c>
      <c r="C5" t="str">
        <f t="shared" si="0"/>
        <v>1</v>
      </c>
      <c r="D5" s="1" t="str">
        <f t="shared" si="1"/>
        <v>土</v>
      </c>
      <c r="E5" t="str">
        <f>IF(カレンダー!$X$5="する",IFERROR(VLOOKUP(B5,syukujitsu!$A:$B,2,0),""),"")</f>
        <v/>
      </c>
      <c r="F5" t="str">
        <f>IFERROR(VLOOKUP(D5,カレンダー!$X$7:$X$11,1,0),"")</f>
        <v>土</v>
      </c>
      <c r="G5" s="1" t="str">
        <f>IFERROR(VLOOKUP(B5,カレンダー!$X$12:$X$41,1,0),"")</f>
        <v/>
      </c>
      <c r="H5" t="str">
        <f t="shared" si="2"/>
        <v>休日</v>
      </c>
    </row>
    <row r="6" spans="1:8" x14ac:dyDescent="0.4">
      <c r="A6">
        <v>4</v>
      </c>
      <c r="B6" s="1">
        <f>DATE(カレンダー!$A$1,カレンダー!$C$1,1)+A6</f>
        <v>45662</v>
      </c>
      <c r="C6" t="str">
        <f t="shared" si="0"/>
        <v>1</v>
      </c>
      <c r="D6" s="1" t="str">
        <f t="shared" si="1"/>
        <v>日</v>
      </c>
      <c r="E6" t="str">
        <f>IF(カレンダー!$X$5="する",IFERROR(VLOOKUP(B6,syukujitsu!$A:$B,2,0),""),"")</f>
        <v/>
      </c>
      <c r="F6" t="str">
        <f>IFERROR(VLOOKUP(D6,カレンダー!$X$7:$X$11,1,0),"")</f>
        <v>日</v>
      </c>
      <c r="G6" s="1" t="str">
        <f>IFERROR(VLOOKUP(B6,カレンダー!$X$12:$X$41,1,0),"")</f>
        <v/>
      </c>
      <c r="H6" t="str">
        <f t="shared" si="2"/>
        <v>休日</v>
      </c>
    </row>
    <row r="7" spans="1:8" x14ac:dyDescent="0.4">
      <c r="A7">
        <v>5</v>
      </c>
      <c r="B7" s="1">
        <f>DATE(カレンダー!$A$1,カレンダー!$C$1,1)+A7</f>
        <v>45663</v>
      </c>
      <c r="C7" t="str">
        <f t="shared" si="0"/>
        <v>1</v>
      </c>
      <c r="D7" s="1" t="str">
        <f t="shared" si="1"/>
        <v>月</v>
      </c>
      <c r="E7" t="str">
        <f>IF(カレンダー!$X$5="する",IFERROR(VLOOKUP(B7,syukujitsu!$A:$B,2,0),""),"")</f>
        <v/>
      </c>
      <c r="F7" t="str">
        <f>IFERROR(VLOOKUP(D7,カレンダー!$X$7:$X$11,1,0),"")</f>
        <v/>
      </c>
      <c r="G7" s="1" t="str">
        <f>IFERROR(VLOOKUP(B7,カレンダー!$X$12:$X$41,1,0),"")</f>
        <v/>
      </c>
      <c r="H7" t="str">
        <f t="shared" si="2"/>
        <v/>
      </c>
    </row>
    <row r="8" spans="1:8" x14ac:dyDescent="0.4">
      <c r="A8">
        <v>6</v>
      </c>
      <c r="B8" s="1">
        <f>DATE(カレンダー!$A$1,カレンダー!$C$1,1)+A8</f>
        <v>45664</v>
      </c>
      <c r="C8" t="str">
        <f t="shared" si="0"/>
        <v>1</v>
      </c>
      <c r="D8" s="1" t="str">
        <f t="shared" si="1"/>
        <v>火</v>
      </c>
      <c r="E8" t="str">
        <f>IF(カレンダー!$X$5="する",IFERROR(VLOOKUP(B8,syukujitsu!$A:$B,2,0),""),"")</f>
        <v/>
      </c>
      <c r="F8" t="str">
        <f>IFERROR(VLOOKUP(D8,カレンダー!$X$7:$X$11,1,0),"")</f>
        <v/>
      </c>
      <c r="G8" s="1" t="str">
        <f>IFERROR(VLOOKUP(B8,カレンダー!$X$12:$X$41,1,0),"")</f>
        <v/>
      </c>
      <c r="H8" t="str">
        <f t="shared" si="2"/>
        <v/>
      </c>
    </row>
    <row r="9" spans="1:8" x14ac:dyDescent="0.4">
      <c r="A9">
        <v>7</v>
      </c>
      <c r="B9" s="1">
        <f>DATE(カレンダー!$A$1,カレンダー!$C$1,1)+A9</f>
        <v>45665</v>
      </c>
      <c r="C9" t="str">
        <f t="shared" si="0"/>
        <v>1</v>
      </c>
      <c r="D9" s="1" t="str">
        <f t="shared" si="1"/>
        <v>水</v>
      </c>
      <c r="E9" t="str">
        <f>IF(カレンダー!$X$5="する",IFERROR(VLOOKUP(B9,syukujitsu!$A:$B,2,0),""),"")</f>
        <v/>
      </c>
      <c r="F9" t="str">
        <f>IFERROR(VLOOKUP(D9,カレンダー!$X$7:$X$11,1,0),"")</f>
        <v/>
      </c>
      <c r="G9" s="1" t="str">
        <f>IFERROR(VLOOKUP(B9,カレンダー!$X$12:$X$41,1,0),"")</f>
        <v/>
      </c>
      <c r="H9" t="str">
        <f t="shared" si="2"/>
        <v/>
      </c>
    </row>
    <row r="10" spans="1:8" x14ac:dyDescent="0.4">
      <c r="A10">
        <v>8</v>
      </c>
      <c r="B10" s="1">
        <f>DATE(カレンダー!$A$1,カレンダー!$C$1,1)+A10</f>
        <v>45666</v>
      </c>
      <c r="C10" t="str">
        <f t="shared" si="0"/>
        <v>1</v>
      </c>
      <c r="D10" s="1" t="str">
        <f t="shared" si="1"/>
        <v>木</v>
      </c>
      <c r="E10" t="str">
        <f>IF(カレンダー!$X$5="する",IFERROR(VLOOKUP(B10,syukujitsu!$A:$B,2,0),""),"")</f>
        <v/>
      </c>
      <c r="F10" t="str">
        <f>IFERROR(VLOOKUP(D10,カレンダー!$X$7:$X$11,1,0),"")</f>
        <v/>
      </c>
      <c r="G10" s="1" t="str">
        <f>IFERROR(VLOOKUP(B10,カレンダー!$X$12:$X$41,1,0),"")</f>
        <v/>
      </c>
      <c r="H10" t="str">
        <f t="shared" si="2"/>
        <v/>
      </c>
    </row>
    <row r="11" spans="1:8" x14ac:dyDescent="0.4">
      <c r="A11">
        <v>9</v>
      </c>
      <c r="B11" s="1">
        <f>DATE(カレンダー!$A$1,カレンダー!$C$1,1)+A11</f>
        <v>45667</v>
      </c>
      <c r="C11" t="str">
        <f t="shared" si="0"/>
        <v>1</v>
      </c>
      <c r="D11" s="1" t="str">
        <f t="shared" si="1"/>
        <v>金</v>
      </c>
      <c r="E11" t="str">
        <f>IF(カレンダー!$X$5="する",IFERROR(VLOOKUP(B11,syukujitsu!$A:$B,2,0),""),"")</f>
        <v/>
      </c>
      <c r="F11" t="str">
        <f>IFERROR(VLOOKUP(D11,カレンダー!$X$7:$X$11,1,0),"")</f>
        <v/>
      </c>
      <c r="G11" s="1" t="str">
        <f>IFERROR(VLOOKUP(B11,カレンダー!$X$12:$X$41,1,0),"")</f>
        <v/>
      </c>
      <c r="H11" t="str">
        <f t="shared" si="2"/>
        <v/>
      </c>
    </row>
    <row r="12" spans="1:8" x14ac:dyDescent="0.4">
      <c r="A12">
        <v>10</v>
      </c>
      <c r="B12" s="1">
        <f>DATE(カレンダー!$A$1,カレンダー!$C$1,1)+A12</f>
        <v>45668</v>
      </c>
      <c r="C12" t="str">
        <f t="shared" si="0"/>
        <v>1</v>
      </c>
      <c r="D12" s="1" t="str">
        <f t="shared" si="1"/>
        <v>土</v>
      </c>
      <c r="E12" t="str">
        <f>IF(カレンダー!$X$5="する",IFERROR(VLOOKUP(B12,syukujitsu!$A:$B,2,0),""),"")</f>
        <v/>
      </c>
      <c r="F12" t="str">
        <f>IFERROR(VLOOKUP(D12,カレンダー!$X$7:$X$11,1,0),"")</f>
        <v>土</v>
      </c>
      <c r="G12" s="1" t="str">
        <f>IFERROR(VLOOKUP(B12,カレンダー!$X$12:$X$41,1,0),"")</f>
        <v/>
      </c>
      <c r="H12" t="str">
        <f t="shared" si="2"/>
        <v>休日</v>
      </c>
    </row>
    <row r="13" spans="1:8" x14ac:dyDescent="0.4">
      <c r="A13">
        <v>11</v>
      </c>
      <c r="B13" s="1">
        <f>DATE(カレンダー!$A$1,カレンダー!$C$1,1)+A13</f>
        <v>45669</v>
      </c>
      <c r="C13" t="str">
        <f t="shared" si="0"/>
        <v>1</v>
      </c>
      <c r="D13" s="1" t="str">
        <f t="shared" si="1"/>
        <v>日</v>
      </c>
      <c r="E13" t="str">
        <f>IF(カレンダー!$X$5="する",IFERROR(VLOOKUP(B13,syukujitsu!$A:$B,2,0),""),"")</f>
        <v/>
      </c>
      <c r="F13" t="str">
        <f>IFERROR(VLOOKUP(D13,カレンダー!$X$7:$X$11,1,0),"")</f>
        <v>日</v>
      </c>
      <c r="G13" s="1" t="str">
        <f>IFERROR(VLOOKUP(B13,カレンダー!$X$12:$X$41,1,0),"")</f>
        <v/>
      </c>
      <c r="H13" t="str">
        <f t="shared" si="2"/>
        <v>休日</v>
      </c>
    </row>
    <row r="14" spans="1:8" x14ac:dyDescent="0.4">
      <c r="A14">
        <v>12</v>
      </c>
      <c r="B14" s="1">
        <f>DATE(カレンダー!$A$1,カレンダー!$C$1,1)+A14</f>
        <v>45670</v>
      </c>
      <c r="C14" t="str">
        <f t="shared" si="0"/>
        <v>1</v>
      </c>
      <c r="D14" s="1" t="str">
        <f t="shared" si="1"/>
        <v>月</v>
      </c>
      <c r="E14" t="str">
        <f>IF(カレンダー!$X$5="する",IFERROR(VLOOKUP(B14,syukujitsu!$A:$B,2,0),""),"")</f>
        <v>成人の日</v>
      </c>
      <c r="F14" t="str">
        <f>IFERROR(VLOOKUP(D14,カレンダー!$X$7:$X$11,1,0),"")</f>
        <v/>
      </c>
      <c r="G14" s="1" t="str">
        <f>IFERROR(VLOOKUP(B14,カレンダー!$X$12:$X$41,1,0),"")</f>
        <v/>
      </c>
      <c r="H14" t="str">
        <f t="shared" si="2"/>
        <v>休日</v>
      </c>
    </row>
    <row r="15" spans="1:8" x14ac:dyDescent="0.4">
      <c r="A15">
        <v>13</v>
      </c>
      <c r="B15" s="1">
        <f>DATE(カレンダー!$A$1,カレンダー!$C$1,1)+A15</f>
        <v>45671</v>
      </c>
      <c r="C15" t="str">
        <f t="shared" si="0"/>
        <v>1</v>
      </c>
      <c r="D15" s="1" t="str">
        <f t="shared" si="1"/>
        <v>火</v>
      </c>
      <c r="E15" t="str">
        <f>IF(カレンダー!$X$5="する",IFERROR(VLOOKUP(B15,syukujitsu!$A:$B,2,0),""),"")</f>
        <v/>
      </c>
      <c r="F15" t="str">
        <f>IFERROR(VLOOKUP(D15,カレンダー!$X$7:$X$11,1,0),"")</f>
        <v/>
      </c>
      <c r="G15" s="1" t="str">
        <f>IFERROR(VLOOKUP(B15,カレンダー!$X$12:$X$41,1,0),"")</f>
        <v/>
      </c>
      <c r="H15" t="str">
        <f t="shared" si="2"/>
        <v/>
      </c>
    </row>
    <row r="16" spans="1:8" x14ac:dyDescent="0.4">
      <c r="A16">
        <v>14</v>
      </c>
      <c r="B16" s="1">
        <f>DATE(カレンダー!$A$1,カレンダー!$C$1,1)+A16</f>
        <v>45672</v>
      </c>
      <c r="C16" t="str">
        <f t="shared" si="0"/>
        <v>1</v>
      </c>
      <c r="D16" s="1" t="str">
        <f t="shared" si="1"/>
        <v>水</v>
      </c>
      <c r="E16" t="str">
        <f>IF(カレンダー!$X$5="する",IFERROR(VLOOKUP(B16,syukujitsu!$A:$B,2,0),""),"")</f>
        <v/>
      </c>
      <c r="F16" t="str">
        <f>IFERROR(VLOOKUP(D16,カレンダー!$X$7:$X$11,1,0),"")</f>
        <v/>
      </c>
      <c r="G16" s="1" t="str">
        <f>IFERROR(VLOOKUP(B16,カレンダー!$X$12:$X$41,1,0),"")</f>
        <v/>
      </c>
      <c r="H16" t="str">
        <f t="shared" si="2"/>
        <v/>
      </c>
    </row>
    <row r="17" spans="1:8" x14ac:dyDescent="0.4">
      <c r="A17">
        <v>15</v>
      </c>
      <c r="B17" s="1">
        <f>DATE(カレンダー!$A$1,カレンダー!$C$1,1)+A17</f>
        <v>45673</v>
      </c>
      <c r="C17" t="str">
        <f t="shared" si="0"/>
        <v>1</v>
      </c>
      <c r="D17" s="1" t="str">
        <f t="shared" si="1"/>
        <v>木</v>
      </c>
      <c r="E17" t="str">
        <f>IF(カレンダー!$X$5="する",IFERROR(VLOOKUP(B17,syukujitsu!$A:$B,2,0),""),"")</f>
        <v/>
      </c>
      <c r="F17" t="str">
        <f>IFERROR(VLOOKUP(D17,カレンダー!$X$7:$X$11,1,0),"")</f>
        <v/>
      </c>
      <c r="G17" s="1" t="str">
        <f>IFERROR(VLOOKUP(B17,カレンダー!$X$12:$X$41,1,0),"")</f>
        <v/>
      </c>
      <c r="H17" t="str">
        <f t="shared" si="2"/>
        <v/>
      </c>
    </row>
    <row r="18" spans="1:8" x14ac:dyDescent="0.4">
      <c r="A18">
        <v>16</v>
      </c>
      <c r="B18" s="1">
        <f>DATE(カレンダー!$A$1,カレンダー!$C$1,1)+A18</f>
        <v>45674</v>
      </c>
      <c r="C18" t="str">
        <f t="shared" si="0"/>
        <v>1</v>
      </c>
      <c r="D18" s="1" t="str">
        <f t="shared" si="1"/>
        <v>金</v>
      </c>
      <c r="E18" t="str">
        <f>IF(カレンダー!$X$5="する",IFERROR(VLOOKUP(B18,syukujitsu!$A:$B,2,0),""),"")</f>
        <v/>
      </c>
      <c r="F18" t="str">
        <f>IFERROR(VLOOKUP(D18,カレンダー!$X$7:$X$11,1,0),"")</f>
        <v/>
      </c>
      <c r="G18" s="1" t="str">
        <f>IFERROR(VLOOKUP(B18,カレンダー!$X$12:$X$41,1,0),"")</f>
        <v/>
      </c>
      <c r="H18" t="str">
        <f t="shared" si="2"/>
        <v/>
      </c>
    </row>
    <row r="19" spans="1:8" x14ac:dyDescent="0.4">
      <c r="A19">
        <v>17</v>
      </c>
      <c r="B19" s="1">
        <f>DATE(カレンダー!$A$1,カレンダー!$C$1,1)+A19</f>
        <v>45675</v>
      </c>
      <c r="C19" t="str">
        <f t="shared" si="0"/>
        <v>1</v>
      </c>
      <c r="D19" s="1" t="str">
        <f t="shared" si="1"/>
        <v>土</v>
      </c>
      <c r="E19" t="str">
        <f>IF(カレンダー!$X$5="する",IFERROR(VLOOKUP(B19,syukujitsu!$A:$B,2,0),""),"")</f>
        <v/>
      </c>
      <c r="F19" t="str">
        <f>IFERROR(VLOOKUP(D19,カレンダー!$X$7:$X$11,1,0),"")</f>
        <v>土</v>
      </c>
      <c r="G19" s="1" t="str">
        <f>IFERROR(VLOOKUP(B19,カレンダー!$X$12:$X$41,1,0),"")</f>
        <v/>
      </c>
      <c r="H19" t="str">
        <f t="shared" si="2"/>
        <v>休日</v>
      </c>
    </row>
    <row r="20" spans="1:8" x14ac:dyDescent="0.4">
      <c r="A20">
        <v>18</v>
      </c>
      <c r="B20" s="1">
        <f>DATE(カレンダー!$A$1,カレンダー!$C$1,1)+A20</f>
        <v>45676</v>
      </c>
      <c r="C20" t="str">
        <f t="shared" si="0"/>
        <v>1</v>
      </c>
      <c r="D20" s="1" t="str">
        <f t="shared" si="1"/>
        <v>日</v>
      </c>
      <c r="E20" t="str">
        <f>IF(カレンダー!$X$5="する",IFERROR(VLOOKUP(B20,syukujitsu!$A:$B,2,0),""),"")</f>
        <v/>
      </c>
      <c r="F20" t="str">
        <f>IFERROR(VLOOKUP(D20,カレンダー!$X$7:$X$11,1,0),"")</f>
        <v>日</v>
      </c>
      <c r="G20" s="1" t="str">
        <f>IFERROR(VLOOKUP(B20,カレンダー!$X$12:$X$41,1,0),"")</f>
        <v/>
      </c>
      <c r="H20" t="str">
        <f t="shared" si="2"/>
        <v>休日</v>
      </c>
    </row>
    <row r="21" spans="1:8" x14ac:dyDescent="0.4">
      <c r="A21">
        <v>19</v>
      </c>
      <c r="B21" s="1">
        <f>DATE(カレンダー!$A$1,カレンダー!$C$1,1)+A21</f>
        <v>45677</v>
      </c>
      <c r="C21" t="str">
        <f t="shared" si="0"/>
        <v>1</v>
      </c>
      <c r="D21" s="1" t="str">
        <f t="shared" si="1"/>
        <v>月</v>
      </c>
      <c r="E21" t="str">
        <f>IF(カレンダー!$X$5="する",IFERROR(VLOOKUP(B21,syukujitsu!$A:$B,2,0),""),"")</f>
        <v/>
      </c>
      <c r="F21" t="str">
        <f>IFERROR(VLOOKUP(D21,カレンダー!$X$7:$X$11,1,0),"")</f>
        <v/>
      </c>
      <c r="G21" s="1" t="str">
        <f>IFERROR(VLOOKUP(B21,カレンダー!$X$12:$X$41,1,0),"")</f>
        <v/>
      </c>
      <c r="H21" t="str">
        <f t="shared" si="2"/>
        <v/>
      </c>
    </row>
    <row r="22" spans="1:8" x14ac:dyDescent="0.4">
      <c r="A22">
        <v>20</v>
      </c>
      <c r="B22" s="1">
        <f>DATE(カレンダー!$A$1,カレンダー!$C$1,1)+A22</f>
        <v>45678</v>
      </c>
      <c r="C22" t="str">
        <f t="shared" si="0"/>
        <v>1</v>
      </c>
      <c r="D22" s="1" t="str">
        <f t="shared" si="1"/>
        <v>火</v>
      </c>
      <c r="E22" t="str">
        <f>IF(カレンダー!$X$5="する",IFERROR(VLOOKUP(B22,syukujitsu!$A:$B,2,0),""),"")</f>
        <v/>
      </c>
      <c r="F22" t="str">
        <f>IFERROR(VLOOKUP(D22,カレンダー!$X$7:$X$11,1,0),"")</f>
        <v/>
      </c>
      <c r="G22" s="1" t="str">
        <f>IFERROR(VLOOKUP(B22,カレンダー!$X$12:$X$41,1,0),"")</f>
        <v/>
      </c>
      <c r="H22" t="str">
        <f t="shared" si="2"/>
        <v/>
      </c>
    </row>
    <row r="23" spans="1:8" x14ac:dyDescent="0.4">
      <c r="A23">
        <v>21</v>
      </c>
      <c r="B23" s="1">
        <f>DATE(カレンダー!$A$1,カレンダー!$C$1,1)+A23</f>
        <v>45679</v>
      </c>
      <c r="C23" t="str">
        <f t="shared" si="0"/>
        <v>1</v>
      </c>
      <c r="D23" s="1" t="str">
        <f t="shared" si="1"/>
        <v>水</v>
      </c>
      <c r="E23" t="str">
        <f>IF(カレンダー!$X$5="する",IFERROR(VLOOKUP(B23,syukujitsu!$A:$B,2,0),""),"")</f>
        <v/>
      </c>
      <c r="F23" t="str">
        <f>IFERROR(VLOOKUP(D23,カレンダー!$X$7:$X$11,1,0),"")</f>
        <v/>
      </c>
      <c r="G23" s="1" t="str">
        <f>IFERROR(VLOOKUP(B23,カレンダー!$X$12:$X$41,1,0),"")</f>
        <v/>
      </c>
      <c r="H23" t="str">
        <f t="shared" si="2"/>
        <v/>
      </c>
    </row>
    <row r="24" spans="1:8" x14ac:dyDescent="0.4">
      <c r="A24">
        <v>22</v>
      </c>
      <c r="B24" s="1">
        <f>DATE(カレンダー!$A$1,カレンダー!$C$1,1)+A24</f>
        <v>45680</v>
      </c>
      <c r="C24" t="str">
        <f t="shared" si="0"/>
        <v>1</v>
      </c>
      <c r="D24" s="1" t="str">
        <f t="shared" si="1"/>
        <v>木</v>
      </c>
      <c r="E24" t="str">
        <f>IF(カレンダー!$X$5="する",IFERROR(VLOOKUP(B24,syukujitsu!$A:$B,2,0),""),"")</f>
        <v/>
      </c>
      <c r="F24" t="str">
        <f>IFERROR(VLOOKUP(D24,カレンダー!$X$7:$X$11,1,0),"")</f>
        <v/>
      </c>
      <c r="G24" s="1" t="str">
        <f>IFERROR(VLOOKUP(B24,カレンダー!$X$12:$X$41,1,0),"")</f>
        <v/>
      </c>
      <c r="H24" t="str">
        <f t="shared" si="2"/>
        <v/>
      </c>
    </row>
    <row r="25" spans="1:8" x14ac:dyDescent="0.4">
      <c r="A25">
        <v>23</v>
      </c>
      <c r="B25" s="1">
        <f>DATE(カレンダー!$A$1,カレンダー!$C$1,1)+A25</f>
        <v>45681</v>
      </c>
      <c r="C25" t="str">
        <f t="shared" si="0"/>
        <v>1</v>
      </c>
      <c r="D25" s="1" t="str">
        <f t="shared" si="1"/>
        <v>金</v>
      </c>
      <c r="E25" t="str">
        <f>IF(カレンダー!$X$5="する",IFERROR(VLOOKUP(B25,syukujitsu!$A:$B,2,0),""),"")</f>
        <v/>
      </c>
      <c r="F25" t="str">
        <f>IFERROR(VLOOKUP(D25,カレンダー!$X$7:$X$11,1,0),"")</f>
        <v/>
      </c>
      <c r="G25" s="1" t="str">
        <f>IFERROR(VLOOKUP(B25,カレンダー!$X$12:$X$41,1,0),"")</f>
        <v/>
      </c>
      <c r="H25" t="str">
        <f t="shared" si="2"/>
        <v/>
      </c>
    </row>
    <row r="26" spans="1:8" x14ac:dyDescent="0.4">
      <c r="A26">
        <v>24</v>
      </c>
      <c r="B26" s="1">
        <f>DATE(カレンダー!$A$1,カレンダー!$C$1,1)+A26</f>
        <v>45682</v>
      </c>
      <c r="C26" t="str">
        <f t="shared" si="0"/>
        <v>1</v>
      </c>
      <c r="D26" s="1" t="str">
        <f t="shared" si="1"/>
        <v>土</v>
      </c>
      <c r="E26" t="str">
        <f>IF(カレンダー!$X$5="する",IFERROR(VLOOKUP(B26,syukujitsu!$A:$B,2,0),""),"")</f>
        <v/>
      </c>
      <c r="F26" t="str">
        <f>IFERROR(VLOOKUP(D26,カレンダー!$X$7:$X$11,1,0),"")</f>
        <v>土</v>
      </c>
      <c r="G26" s="1" t="str">
        <f>IFERROR(VLOOKUP(B26,カレンダー!$X$12:$X$41,1,0),"")</f>
        <v/>
      </c>
      <c r="H26" t="str">
        <f t="shared" si="2"/>
        <v>休日</v>
      </c>
    </row>
    <row r="27" spans="1:8" x14ac:dyDescent="0.4">
      <c r="A27">
        <v>25</v>
      </c>
      <c r="B27" s="1">
        <f>DATE(カレンダー!$A$1,カレンダー!$C$1,1)+A27</f>
        <v>45683</v>
      </c>
      <c r="C27" t="str">
        <f t="shared" si="0"/>
        <v>1</v>
      </c>
      <c r="D27" s="1" t="str">
        <f t="shared" si="1"/>
        <v>日</v>
      </c>
      <c r="E27" t="str">
        <f>IF(カレンダー!$X$5="する",IFERROR(VLOOKUP(B27,syukujitsu!$A:$B,2,0),""),"")</f>
        <v/>
      </c>
      <c r="F27" t="str">
        <f>IFERROR(VLOOKUP(D27,カレンダー!$X$7:$X$11,1,0),"")</f>
        <v>日</v>
      </c>
      <c r="G27" s="1" t="str">
        <f>IFERROR(VLOOKUP(B27,カレンダー!$X$12:$X$41,1,0),"")</f>
        <v/>
      </c>
      <c r="H27" t="str">
        <f t="shared" si="2"/>
        <v>休日</v>
      </c>
    </row>
    <row r="28" spans="1:8" x14ac:dyDescent="0.4">
      <c r="A28">
        <v>26</v>
      </c>
      <c r="B28" s="1">
        <f>DATE(カレンダー!$A$1,カレンダー!$C$1,1)+A28</f>
        <v>45684</v>
      </c>
      <c r="C28" t="str">
        <f t="shared" si="0"/>
        <v>1</v>
      </c>
      <c r="D28" s="1" t="str">
        <f t="shared" si="1"/>
        <v>月</v>
      </c>
      <c r="E28" t="str">
        <f>IF(カレンダー!$X$5="する",IFERROR(VLOOKUP(B28,syukujitsu!$A:$B,2,0),""),"")</f>
        <v/>
      </c>
      <c r="F28" t="str">
        <f>IFERROR(VLOOKUP(D28,カレンダー!$X$7:$X$11,1,0),"")</f>
        <v/>
      </c>
      <c r="G28" s="1" t="str">
        <f>IFERROR(VLOOKUP(B28,カレンダー!$X$12:$X$41,1,0),"")</f>
        <v/>
      </c>
      <c r="H28" t="str">
        <f t="shared" si="2"/>
        <v/>
      </c>
    </row>
    <row r="29" spans="1:8" x14ac:dyDescent="0.4">
      <c r="A29">
        <v>27</v>
      </c>
      <c r="B29" s="1">
        <f>DATE(カレンダー!$A$1,カレンダー!$C$1,1)+A29</f>
        <v>45685</v>
      </c>
      <c r="C29" t="str">
        <f t="shared" si="0"/>
        <v>1</v>
      </c>
      <c r="D29" s="1" t="str">
        <f t="shared" si="1"/>
        <v>火</v>
      </c>
      <c r="E29" t="str">
        <f>IF(カレンダー!$X$5="する",IFERROR(VLOOKUP(B29,syukujitsu!$A:$B,2,0),""),"")</f>
        <v/>
      </c>
      <c r="F29" t="str">
        <f>IFERROR(VLOOKUP(D29,カレンダー!$X$7:$X$11,1,0),"")</f>
        <v/>
      </c>
      <c r="G29" s="1" t="str">
        <f>IFERROR(VLOOKUP(B29,カレンダー!$X$12:$X$41,1,0),"")</f>
        <v/>
      </c>
      <c r="H29" t="str">
        <f t="shared" si="2"/>
        <v/>
      </c>
    </row>
    <row r="30" spans="1:8" x14ac:dyDescent="0.4">
      <c r="A30">
        <v>28</v>
      </c>
      <c r="B30" s="1">
        <f>DATE(カレンダー!$A$1,カレンダー!$C$1,1)+A30</f>
        <v>45686</v>
      </c>
      <c r="C30" t="str">
        <f t="shared" si="0"/>
        <v>1</v>
      </c>
      <c r="D30" s="1" t="str">
        <f t="shared" si="1"/>
        <v>水</v>
      </c>
      <c r="E30" t="str">
        <f>IF(カレンダー!$X$5="する",IFERROR(VLOOKUP(B30,syukujitsu!$A:$B,2,0),""),"")</f>
        <v/>
      </c>
      <c r="F30" t="str">
        <f>IFERROR(VLOOKUP(D30,カレンダー!$X$7:$X$11,1,0),"")</f>
        <v/>
      </c>
      <c r="G30" s="1" t="str">
        <f>IFERROR(VLOOKUP(B30,カレンダー!$X$12:$X$41,1,0),"")</f>
        <v/>
      </c>
      <c r="H30" t="str">
        <f t="shared" si="2"/>
        <v/>
      </c>
    </row>
    <row r="31" spans="1:8" x14ac:dyDescent="0.4">
      <c r="A31">
        <v>29</v>
      </c>
      <c r="B31" s="1">
        <f>DATE(カレンダー!$A$1,カレンダー!$C$1,1)+A31</f>
        <v>45687</v>
      </c>
      <c r="C31" t="str">
        <f t="shared" si="0"/>
        <v>1</v>
      </c>
      <c r="D31" s="1" t="str">
        <f t="shared" si="1"/>
        <v>木</v>
      </c>
      <c r="E31" t="str">
        <f>IF(カレンダー!$X$5="する",IFERROR(VLOOKUP(B31,syukujitsu!$A:$B,2,0),""),"")</f>
        <v/>
      </c>
      <c r="F31" t="str">
        <f>IFERROR(VLOOKUP(D31,カレンダー!$X$7:$X$11,1,0),"")</f>
        <v/>
      </c>
      <c r="G31" s="1" t="str">
        <f>IFERROR(VLOOKUP(B31,カレンダー!$X$12:$X$41,1,0),"")</f>
        <v/>
      </c>
      <c r="H31" t="str">
        <f t="shared" si="2"/>
        <v/>
      </c>
    </row>
    <row r="32" spans="1:8" x14ac:dyDescent="0.4">
      <c r="A32">
        <v>30</v>
      </c>
      <c r="B32" s="1">
        <f>DATE(カレンダー!$A$1,カレンダー!$C$1,1)+A32</f>
        <v>45688</v>
      </c>
      <c r="C32" t="str">
        <f t="shared" si="0"/>
        <v>1</v>
      </c>
      <c r="D32" s="1" t="str">
        <f t="shared" si="1"/>
        <v>金</v>
      </c>
      <c r="E32" t="str">
        <f>IF(カレンダー!$X$5="する",IFERROR(VLOOKUP(B32,syukujitsu!$A:$B,2,0),""),"")</f>
        <v/>
      </c>
      <c r="F32" t="str">
        <f>IFERROR(VLOOKUP(D32,カレンダー!$X$7:$X$11,1,0),"")</f>
        <v/>
      </c>
      <c r="G32" s="1" t="str">
        <f>IFERROR(VLOOKUP(B32,カレンダー!$X$12:$X$41,1,0),"")</f>
        <v/>
      </c>
      <c r="H32" t="str">
        <f t="shared" si="2"/>
        <v/>
      </c>
    </row>
    <row r="33" spans="1:8" x14ac:dyDescent="0.4">
      <c r="A33">
        <v>31</v>
      </c>
      <c r="B33" s="1">
        <f>DATE(カレンダー!$A$1,カレンダー!$C$1,1)+A33</f>
        <v>45689</v>
      </c>
      <c r="C33" t="str">
        <f t="shared" si="0"/>
        <v>2</v>
      </c>
      <c r="D33" s="1" t="str">
        <f t="shared" si="1"/>
        <v>土</v>
      </c>
      <c r="E33" t="str">
        <f>IF(カレンダー!$X$5="する",IFERROR(VLOOKUP(B33,syukujitsu!$A:$B,2,0),""),"")</f>
        <v/>
      </c>
      <c r="F33" t="str">
        <f>IFERROR(VLOOKUP(D33,カレンダー!$X$7:$X$11,1,0),"")</f>
        <v>土</v>
      </c>
      <c r="G33" s="1" t="str">
        <f>IFERROR(VLOOKUP(B33,カレンダー!$X$12:$X$41,1,0),"")</f>
        <v/>
      </c>
      <c r="H33" t="str">
        <f t="shared" si="2"/>
        <v>休日</v>
      </c>
    </row>
    <row r="34" spans="1:8" x14ac:dyDescent="0.4">
      <c r="A34">
        <v>32</v>
      </c>
      <c r="B34" s="1">
        <f>DATE(カレンダー!$A$1,カレンダー!$C$1,1)+A34</f>
        <v>45690</v>
      </c>
      <c r="C34" t="str">
        <f t="shared" si="0"/>
        <v>2</v>
      </c>
      <c r="D34" s="1" t="str">
        <f t="shared" si="1"/>
        <v>日</v>
      </c>
      <c r="E34" t="str">
        <f>IF(カレンダー!$X$5="する",IFERROR(VLOOKUP(B34,syukujitsu!$A:$B,2,0),""),"")</f>
        <v/>
      </c>
      <c r="F34" t="str">
        <f>IFERROR(VLOOKUP(D34,カレンダー!$X$7:$X$11,1,0),"")</f>
        <v>日</v>
      </c>
      <c r="G34" s="1" t="str">
        <f>IFERROR(VLOOKUP(B34,カレンダー!$X$12:$X$41,1,0),"")</f>
        <v/>
      </c>
      <c r="H34" t="str">
        <f t="shared" si="2"/>
        <v>休日</v>
      </c>
    </row>
    <row r="35" spans="1:8" x14ac:dyDescent="0.4">
      <c r="A35">
        <v>33</v>
      </c>
      <c r="B35" s="1">
        <f>DATE(カレンダー!$A$1,カレンダー!$C$1,1)+A35</f>
        <v>45691</v>
      </c>
      <c r="C35" t="str">
        <f t="shared" si="0"/>
        <v>2</v>
      </c>
      <c r="D35" s="1" t="str">
        <f t="shared" si="1"/>
        <v>月</v>
      </c>
      <c r="E35" t="str">
        <f>IF(カレンダー!$X$5="する",IFERROR(VLOOKUP(B35,syukujitsu!$A:$B,2,0),""),"")</f>
        <v/>
      </c>
      <c r="F35" t="str">
        <f>IFERROR(VLOOKUP(D35,カレンダー!$X$7:$X$11,1,0),"")</f>
        <v/>
      </c>
      <c r="G35" s="1" t="str">
        <f>IFERROR(VLOOKUP(B35,カレンダー!$X$12:$X$41,1,0),"")</f>
        <v/>
      </c>
      <c r="H35" t="str">
        <f t="shared" si="2"/>
        <v/>
      </c>
    </row>
    <row r="36" spans="1:8" x14ac:dyDescent="0.4">
      <c r="A36">
        <v>34</v>
      </c>
      <c r="B36" s="1">
        <f>DATE(カレンダー!$A$1,カレンダー!$C$1,1)+A36</f>
        <v>45692</v>
      </c>
      <c r="C36" t="str">
        <f t="shared" si="0"/>
        <v>2</v>
      </c>
      <c r="D36" s="1" t="str">
        <f t="shared" si="1"/>
        <v>火</v>
      </c>
      <c r="E36" t="str">
        <f>IF(カレンダー!$X$5="する",IFERROR(VLOOKUP(B36,syukujitsu!$A:$B,2,0),""),"")</f>
        <v/>
      </c>
      <c r="F36" t="str">
        <f>IFERROR(VLOOKUP(D36,カレンダー!$X$7:$X$11,1,0),"")</f>
        <v/>
      </c>
      <c r="G36" s="1" t="str">
        <f>IFERROR(VLOOKUP(B36,カレンダー!$X$12:$X$41,1,0),"")</f>
        <v/>
      </c>
      <c r="H36" t="str">
        <f t="shared" si="2"/>
        <v/>
      </c>
    </row>
    <row r="37" spans="1:8" x14ac:dyDescent="0.4">
      <c r="A37">
        <v>35</v>
      </c>
      <c r="B37" s="1">
        <f>DATE(カレンダー!$A$1,カレンダー!$C$1,1)+A37</f>
        <v>45693</v>
      </c>
      <c r="C37" t="str">
        <f t="shared" si="0"/>
        <v>2</v>
      </c>
      <c r="D37" s="1" t="str">
        <f t="shared" si="1"/>
        <v>水</v>
      </c>
      <c r="E37" t="str">
        <f>IF(カレンダー!$X$5="する",IFERROR(VLOOKUP(B37,syukujitsu!$A:$B,2,0),""),"")</f>
        <v/>
      </c>
      <c r="F37" t="str">
        <f>IFERROR(VLOOKUP(D37,カレンダー!$X$7:$X$11,1,0),"")</f>
        <v/>
      </c>
      <c r="G37" s="1" t="str">
        <f>IFERROR(VLOOKUP(B37,カレンダー!$X$12:$X$41,1,0),"")</f>
        <v/>
      </c>
      <c r="H37" t="str">
        <f t="shared" si="2"/>
        <v/>
      </c>
    </row>
    <row r="38" spans="1:8" x14ac:dyDescent="0.4">
      <c r="A38">
        <v>36</v>
      </c>
      <c r="B38" s="1">
        <f>DATE(カレンダー!$A$1,カレンダー!$C$1,1)+A38</f>
        <v>45694</v>
      </c>
      <c r="C38" t="str">
        <f t="shared" si="0"/>
        <v>2</v>
      </c>
      <c r="D38" s="1" t="str">
        <f t="shared" si="1"/>
        <v>木</v>
      </c>
      <c r="E38" t="str">
        <f>IF(カレンダー!$X$5="する",IFERROR(VLOOKUP(B38,syukujitsu!$A:$B,2,0),""),"")</f>
        <v/>
      </c>
      <c r="F38" t="str">
        <f>IFERROR(VLOOKUP(D38,カレンダー!$X$7:$X$11,1,0),"")</f>
        <v/>
      </c>
      <c r="G38" s="1" t="str">
        <f>IFERROR(VLOOKUP(B38,カレンダー!$X$12:$X$41,1,0),"")</f>
        <v/>
      </c>
      <c r="H38" t="str">
        <f t="shared" si="2"/>
        <v/>
      </c>
    </row>
    <row r="39" spans="1:8" x14ac:dyDescent="0.4">
      <c r="A39">
        <v>37</v>
      </c>
      <c r="B39" s="1">
        <f>DATE(カレンダー!$A$1,カレンダー!$C$1,1)+A39</f>
        <v>45695</v>
      </c>
      <c r="C39" t="str">
        <f t="shared" si="0"/>
        <v>2</v>
      </c>
      <c r="D39" s="1" t="str">
        <f t="shared" si="1"/>
        <v>金</v>
      </c>
      <c r="E39" t="str">
        <f>IF(カレンダー!$X$5="する",IFERROR(VLOOKUP(B39,syukujitsu!$A:$B,2,0),""),"")</f>
        <v/>
      </c>
      <c r="F39" t="str">
        <f>IFERROR(VLOOKUP(D39,カレンダー!$X$7:$X$11,1,0),"")</f>
        <v/>
      </c>
      <c r="G39" s="1" t="str">
        <f>IFERROR(VLOOKUP(B39,カレンダー!$X$12:$X$41,1,0),"")</f>
        <v/>
      </c>
      <c r="H39" t="str">
        <f t="shared" si="2"/>
        <v/>
      </c>
    </row>
    <row r="40" spans="1:8" x14ac:dyDescent="0.4">
      <c r="A40">
        <v>38</v>
      </c>
      <c r="B40" s="1">
        <f>DATE(カレンダー!$A$1,カレンダー!$C$1,1)+A40</f>
        <v>45696</v>
      </c>
      <c r="C40" t="str">
        <f t="shared" si="0"/>
        <v>2</v>
      </c>
      <c r="D40" s="1" t="str">
        <f t="shared" si="1"/>
        <v>土</v>
      </c>
      <c r="E40" t="str">
        <f>IF(カレンダー!$X$5="する",IFERROR(VLOOKUP(B40,syukujitsu!$A:$B,2,0),""),"")</f>
        <v/>
      </c>
      <c r="F40" t="str">
        <f>IFERROR(VLOOKUP(D40,カレンダー!$X$7:$X$11,1,0),"")</f>
        <v>土</v>
      </c>
      <c r="G40" s="1" t="str">
        <f>IFERROR(VLOOKUP(B40,カレンダー!$X$12:$X$41,1,0),"")</f>
        <v/>
      </c>
      <c r="H40" t="str">
        <f t="shared" si="2"/>
        <v>休日</v>
      </c>
    </row>
    <row r="41" spans="1:8" x14ac:dyDescent="0.4">
      <c r="A41">
        <v>39</v>
      </c>
      <c r="B41" s="1">
        <f>DATE(カレンダー!$A$1,カレンダー!$C$1,1)+A41</f>
        <v>45697</v>
      </c>
      <c r="C41" t="str">
        <f t="shared" si="0"/>
        <v>2</v>
      </c>
      <c r="D41" s="1" t="str">
        <f t="shared" si="1"/>
        <v>日</v>
      </c>
      <c r="E41" t="str">
        <f>IF(カレンダー!$X$5="する",IFERROR(VLOOKUP(B41,syukujitsu!$A:$B,2,0),""),"")</f>
        <v/>
      </c>
      <c r="F41" t="str">
        <f>IFERROR(VLOOKUP(D41,カレンダー!$X$7:$X$11,1,0),"")</f>
        <v>日</v>
      </c>
      <c r="G41" s="1" t="str">
        <f>IFERROR(VLOOKUP(B41,カレンダー!$X$12:$X$41,1,0),"")</f>
        <v/>
      </c>
      <c r="H41" t="str">
        <f t="shared" si="2"/>
        <v>休日</v>
      </c>
    </row>
    <row r="42" spans="1:8" x14ac:dyDescent="0.4">
      <c r="A42">
        <v>40</v>
      </c>
      <c r="B42" s="1">
        <f>DATE(カレンダー!$A$1,カレンダー!$C$1,1)+A42</f>
        <v>45698</v>
      </c>
      <c r="C42" t="str">
        <f t="shared" si="0"/>
        <v>2</v>
      </c>
      <c r="D42" s="1" t="str">
        <f t="shared" si="1"/>
        <v>月</v>
      </c>
      <c r="E42" t="str">
        <f>IF(カレンダー!$X$5="する",IFERROR(VLOOKUP(B42,syukujitsu!$A:$B,2,0),""),"")</f>
        <v/>
      </c>
      <c r="F42" t="str">
        <f>IFERROR(VLOOKUP(D42,カレンダー!$X$7:$X$11,1,0),"")</f>
        <v/>
      </c>
      <c r="G42" s="1" t="str">
        <f>IFERROR(VLOOKUP(B42,カレンダー!$X$12:$X$41,1,0),"")</f>
        <v/>
      </c>
      <c r="H42" t="str">
        <f t="shared" si="2"/>
        <v/>
      </c>
    </row>
    <row r="43" spans="1:8" x14ac:dyDescent="0.4">
      <c r="A43">
        <v>41</v>
      </c>
      <c r="B43" s="1">
        <f>DATE(カレンダー!$A$1,カレンダー!$C$1,1)+A43</f>
        <v>45699</v>
      </c>
      <c r="C43" t="str">
        <f t="shared" si="0"/>
        <v>2</v>
      </c>
      <c r="D43" s="1" t="str">
        <f t="shared" si="1"/>
        <v>火</v>
      </c>
      <c r="E43" t="str">
        <f>IF(カレンダー!$X$5="する",IFERROR(VLOOKUP(B43,syukujitsu!$A:$B,2,0),""),"")</f>
        <v>建国記念の日</v>
      </c>
      <c r="F43" t="str">
        <f>IFERROR(VLOOKUP(D43,カレンダー!$X$7:$X$11,1,0),"")</f>
        <v/>
      </c>
      <c r="G43" s="1" t="str">
        <f>IFERROR(VLOOKUP(B43,カレンダー!$X$12:$X$41,1,0),"")</f>
        <v/>
      </c>
      <c r="H43" t="str">
        <f t="shared" si="2"/>
        <v>休日</v>
      </c>
    </row>
    <row r="44" spans="1:8" x14ac:dyDescent="0.4">
      <c r="A44">
        <v>42</v>
      </c>
      <c r="B44" s="1">
        <f>DATE(カレンダー!$A$1,カレンダー!$C$1,1)+A44</f>
        <v>45700</v>
      </c>
      <c r="C44" t="str">
        <f t="shared" si="0"/>
        <v>2</v>
      </c>
      <c r="D44" s="1" t="str">
        <f t="shared" si="1"/>
        <v>水</v>
      </c>
      <c r="E44" t="str">
        <f>IF(カレンダー!$X$5="する",IFERROR(VLOOKUP(B44,syukujitsu!$A:$B,2,0),""),"")</f>
        <v/>
      </c>
      <c r="F44" t="str">
        <f>IFERROR(VLOOKUP(D44,カレンダー!$X$7:$X$11,1,0),"")</f>
        <v/>
      </c>
      <c r="G44" s="1" t="str">
        <f>IFERROR(VLOOKUP(B44,カレンダー!$X$12:$X$41,1,0),"")</f>
        <v/>
      </c>
      <c r="H44" t="str">
        <f t="shared" si="2"/>
        <v/>
      </c>
    </row>
    <row r="45" spans="1:8" x14ac:dyDescent="0.4">
      <c r="A45">
        <v>43</v>
      </c>
      <c r="B45" s="1">
        <f>DATE(カレンダー!$A$1,カレンダー!$C$1,1)+A45</f>
        <v>45701</v>
      </c>
      <c r="C45" t="str">
        <f t="shared" si="0"/>
        <v>2</v>
      </c>
      <c r="D45" s="1" t="str">
        <f t="shared" si="1"/>
        <v>木</v>
      </c>
      <c r="E45" t="str">
        <f>IF(カレンダー!$X$5="する",IFERROR(VLOOKUP(B45,syukujitsu!$A:$B,2,0),""),"")</f>
        <v/>
      </c>
      <c r="F45" t="str">
        <f>IFERROR(VLOOKUP(D45,カレンダー!$X$7:$X$11,1,0),"")</f>
        <v/>
      </c>
      <c r="G45" s="1" t="str">
        <f>IFERROR(VLOOKUP(B45,カレンダー!$X$12:$X$41,1,0),"")</f>
        <v/>
      </c>
      <c r="H45" t="str">
        <f t="shared" si="2"/>
        <v/>
      </c>
    </row>
    <row r="46" spans="1:8" x14ac:dyDescent="0.4">
      <c r="A46">
        <v>44</v>
      </c>
      <c r="B46" s="1">
        <f>DATE(カレンダー!$A$1,カレンダー!$C$1,1)+A46</f>
        <v>45702</v>
      </c>
      <c r="C46" t="str">
        <f t="shared" si="0"/>
        <v>2</v>
      </c>
      <c r="D46" s="1" t="str">
        <f t="shared" si="1"/>
        <v>金</v>
      </c>
      <c r="E46" t="str">
        <f>IF(カレンダー!$X$5="する",IFERROR(VLOOKUP(B46,syukujitsu!$A:$B,2,0),""),"")</f>
        <v/>
      </c>
      <c r="F46" t="str">
        <f>IFERROR(VLOOKUP(D46,カレンダー!$X$7:$X$11,1,0),"")</f>
        <v/>
      </c>
      <c r="G46" s="1" t="str">
        <f>IFERROR(VLOOKUP(B46,カレンダー!$X$12:$X$41,1,0),"")</f>
        <v/>
      </c>
      <c r="H46" t="str">
        <f t="shared" si="2"/>
        <v/>
      </c>
    </row>
    <row r="47" spans="1:8" x14ac:dyDescent="0.4">
      <c r="A47">
        <v>45</v>
      </c>
      <c r="B47" s="1">
        <f>DATE(カレンダー!$A$1,カレンダー!$C$1,1)+A47</f>
        <v>45703</v>
      </c>
      <c r="C47" t="str">
        <f t="shared" si="0"/>
        <v>2</v>
      </c>
      <c r="D47" s="1" t="str">
        <f t="shared" si="1"/>
        <v>土</v>
      </c>
      <c r="E47" t="str">
        <f>IF(カレンダー!$X$5="する",IFERROR(VLOOKUP(B47,syukujitsu!$A:$B,2,0),""),"")</f>
        <v/>
      </c>
      <c r="F47" t="str">
        <f>IFERROR(VLOOKUP(D47,カレンダー!$X$7:$X$11,1,0),"")</f>
        <v>土</v>
      </c>
      <c r="G47" s="1" t="str">
        <f>IFERROR(VLOOKUP(B47,カレンダー!$X$12:$X$41,1,0),"")</f>
        <v/>
      </c>
      <c r="H47" t="str">
        <f t="shared" si="2"/>
        <v>休日</v>
      </c>
    </row>
    <row r="48" spans="1:8" x14ac:dyDescent="0.4">
      <c r="A48">
        <v>46</v>
      </c>
      <c r="B48" s="1">
        <f>DATE(カレンダー!$A$1,カレンダー!$C$1,1)+A48</f>
        <v>45704</v>
      </c>
      <c r="C48" t="str">
        <f t="shared" si="0"/>
        <v>2</v>
      </c>
      <c r="D48" s="1" t="str">
        <f t="shared" si="1"/>
        <v>日</v>
      </c>
      <c r="E48" t="str">
        <f>IF(カレンダー!$X$5="する",IFERROR(VLOOKUP(B48,syukujitsu!$A:$B,2,0),""),"")</f>
        <v/>
      </c>
      <c r="F48" t="str">
        <f>IFERROR(VLOOKUP(D48,カレンダー!$X$7:$X$11,1,0),"")</f>
        <v>日</v>
      </c>
      <c r="G48" s="1" t="str">
        <f>IFERROR(VLOOKUP(B48,カレンダー!$X$12:$X$41,1,0),"")</f>
        <v/>
      </c>
      <c r="H48" t="str">
        <f t="shared" si="2"/>
        <v>休日</v>
      </c>
    </row>
    <row r="49" spans="1:8" x14ac:dyDescent="0.4">
      <c r="A49">
        <v>47</v>
      </c>
      <c r="B49" s="1">
        <f>DATE(カレンダー!$A$1,カレンダー!$C$1,1)+A49</f>
        <v>45705</v>
      </c>
      <c r="C49" t="str">
        <f t="shared" si="0"/>
        <v>2</v>
      </c>
      <c r="D49" s="1" t="str">
        <f t="shared" si="1"/>
        <v>月</v>
      </c>
      <c r="E49" t="str">
        <f>IF(カレンダー!$X$5="する",IFERROR(VLOOKUP(B49,syukujitsu!$A:$B,2,0),""),"")</f>
        <v/>
      </c>
      <c r="F49" t="str">
        <f>IFERROR(VLOOKUP(D49,カレンダー!$X$7:$X$11,1,0),"")</f>
        <v/>
      </c>
      <c r="G49" s="1" t="str">
        <f>IFERROR(VLOOKUP(B49,カレンダー!$X$12:$X$41,1,0),"")</f>
        <v/>
      </c>
      <c r="H49" t="str">
        <f t="shared" si="2"/>
        <v/>
      </c>
    </row>
    <row r="50" spans="1:8" x14ac:dyDescent="0.4">
      <c r="A50">
        <v>48</v>
      </c>
      <c r="B50" s="1">
        <f>DATE(カレンダー!$A$1,カレンダー!$C$1,1)+A50</f>
        <v>45706</v>
      </c>
      <c r="C50" t="str">
        <f t="shared" si="0"/>
        <v>2</v>
      </c>
      <c r="D50" s="1" t="str">
        <f t="shared" si="1"/>
        <v>火</v>
      </c>
      <c r="E50" t="str">
        <f>IF(カレンダー!$X$5="する",IFERROR(VLOOKUP(B50,syukujitsu!$A:$B,2,0),""),"")</f>
        <v/>
      </c>
      <c r="F50" t="str">
        <f>IFERROR(VLOOKUP(D50,カレンダー!$X$7:$X$11,1,0),"")</f>
        <v/>
      </c>
      <c r="G50" s="1" t="str">
        <f>IFERROR(VLOOKUP(B50,カレンダー!$X$12:$X$41,1,0),"")</f>
        <v/>
      </c>
      <c r="H50" t="str">
        <f t="shared" si="2"/>
        <v/>
      </c>
    </row>
    <row r="51" spans="1:8" x14ac:dyDescent="0.4">
      <c r="A51">
        <v>49</v>
      </c>
      <c r="B51" s="1">
        <f>DATE(カレンダー!$A$1,カレンダー!$C$1,1)+A51</f>
        <v>45707</v>
      </c>
      <c r="C51" t="str">
        <f t="shared" si="0"/>
        <v>2</v>
      </c>
      <c r="D51" s="1" t="str">
        <f t="shared" si="1"/>
        <v>水</v>
      </c>
      <c r="E51" t="str">
        <f>IF(カレンダー!$X$5="する",IFERROR(VLOOKUP(B51,syukujitsu!$A:$B,2,0),""),"")</f>
        <v/>
      </c>
      <c r="F51" t="str">
        <f>IFERROR(VLOOKUP(D51,カレンダー!$X$7:$X$11,1,0),"")</f>
        <v/>
      </c>
      <c r="G51" s="1" t="str">
        <f>IFERROR(VLOOKUP(B51,カレンダー!$X$12:$X$41,1,0),"")</f>
        <v/>
      </c>
      <c r="H51" t="str">
        <f t="shared" si="2"/>
        <v/>
      </c>
    </row>
    <row r="52" spans="1:8" x14ac:dyDescent="0.4">
      <c r="A52">
        <v>50</v>
      </c>
      <c r="B52" s="1">
        <f>DATE(カレンダー!$A$1,カレンダー!$C$1,1)+A52</f>
        <v>45708</v>
      </c>
      <c r="C52" t="str">
        <f t="shared" si="0"/>
        <v>2</v>
      </c>
      <c r="D52" s="1" t="str">
        <f t="shared" si="1"/>
        <v>木</v>
      </c>
      <c r="E52" t="str">
        <f>IF(カレンダー!$X$5="する",IFERROR(VLOOKUP(B52,syukujitsu!$A:$B,2,0),""),"")</f>
        <v/>
      </c>
      <c r="F52" t="str">
        <f>IFERROR(VLOOKUP(D52,カレンダー!$X$7:$X$11,1,0),"")</f>
        <v/>
      </c>
      <c r="G52" s="1" t="str">
        <f>IFERROR(VLOOKUP(B52,カレンダー!$X$12:$X$41,1,0),"")</f>
        <v/>
      </c>
      <c r="H52" t="str">
        <f t="shared" si="2"/>
        <v/>
      </c>
    </row>
    <row r="53" spans="1:8" x14ac:dyDescent="0.4">
      <c r="A53">
        <v>51</v>
      </c>
      <c r="B53" s="1">
        <f>DATE(カレンダー!$A$1,カレンダー!$C$1,1)+A53</f>
        <v>45709</v>
      </c>
      <c r="C53" t="str">
        <f t="shared" si="0"/>
        <v>2</v>
      </c>
      <c r="D53" s="1" t="str">
        <f t="shared" si="1"/>
        <v>金</v>
      </c>
      <c r="E53" t="str">
        <f>IF(カレンダー!$X$5="する",IFERROR(VLOOKUP(B53,syukujitsu!$A:$B,2,0),""),"")</f>
        <v/>
      </c>
      <c r="F53" t="str">
        <f>IFERROR(VLOOKUP(D53,カレンダー!$X$7:$X$11,1,0),"")</f>
        <v/>
      </c>
      <c r="G53" s="1" t="str">
        <f>IFERROR(VLOOKUP(B53,カレンダー!$X$12:$X$41,1,0),"")</f>
        <v/>
      </c>
      <c r="H53" t="str">
        <f t="shared" si="2"/>
        <v/>
      </c>
    </row>
    <row r="54" spans="1:8" x14ac:dyDescent="0.4">
      <c r="A54">
        <v>52</v>
      </c>
      <c r="B54" s="1">
        <f>DATE(カレンダー!$A$1,カレンダー!$C$1,1)+A54</f>
        <v>45710</v>
      </c>
      <c r="C54" t="str">
        <f t="shared" si="0"/>
        <v>2</v>
      </c>
      <c r="D54" s="1" t="str">
        <f t="shared" si="1"/>
        <v>土</v>
      </c>
      <c r="E54" t="str">
        <f>IF(カレンダー!$X$5="する",IFERROR(VLOOKUP(B54,syukujitsu!$A:$B,2,0),""),"")</f>
        <v/>
      </c>
      <c r="F54" t="str">
        <f>IFERROR(VLOOKUP(D54,カレンダー!$X$7:$X$11,1,0),"")</f>
        <v>土</v>
      </c>
      <c r="G54" s="1" t="str">
        <f>IFERROR(VLOOKUP(B54,カレンダー!$X$12:$X$41,1,0),"")</f>
        <v/>
      </c>
      <c r="H54" t="str">
        <f t="shared" si="2"/>
        <v>休日</v>
      </c>
    </row>
    <row r="55" spans="1:8" x14ac:dyDescent="0.4">
      <c r="A55">
        <v>53</v>
      </c>
      <c r="B55" s="1">
        <f>DATE(カレンダー!$A$1,カレンダー!$C$1,1)+A55</f>
        <v>45711</v>
      </c>
      <c r="C55" t="str">
        <f t="shared" si="0"/>
        <v>2</v>
      </c>
      <c r="D55" s="1" t="str">
        <f t="shared" si="1"/>
        <v>日</v>
      </c>
      <c r="E55" t="str">
        <f>IF(カレンダー!$X$5="する",IFERROR(VLOOKUP(B55,syukujitsu!$A:$B,2,0),""),"")</f>
        <v>天皇誕生日</v>
      </c>
      <c r="F55" t="str">
        <f>IFERROR(VLOOKUP(D55,カレンダー!$X$7:$X$11,1,0),"")</f>
        <v>日</v>
      </c>
      <c r="G55" s="1" t="str">
        <f>IFERROR(VLOOKUP(B55,カレンダー!$X$12:$X$41,1,0),"")</f>
        <v/>
      </c>
      <c r="H55" t="str">
        <f t="shared" si="2"/>
        <v>休日</v>
      </c>
    </row>
    <row r="56" spans="1:8" x14ac:dyDescent="0.4">
      <c r="A56">
        <v>54</v>
      </c>
      <c r="B56" s="1">
        <f>DATE(カレンダー!$A$1,カレンダー!$C$1,1)+A56</f>
        <v>45712</v>
      </c>
      <c r="C56" t="str">
        <f t="shared" si="0"/>
        <v>2</v>
      </c>
      <c r="D56" s="1" t="str">
        <f t="shared" si="1"/>
        <v>月</v>
      </c>
      <c r="E56" t="str">
        <f>IF(カレンダー!$X$5="する",IFERROR(VLOOKUP(B56,syukujitsu!$A:$B,2,0),""),"")</f>
        <v>休日</v>
      </c>
      <c r="F56" t="str">
        <f>IFERROR(VLOOKUP(D56,カレンダー!$X$7:$X$11,1,0),"")</f>
        <v/>
      </c>
      <c r="G56" s="1" t="str">
        <f>IFERROR(VLOOKUP(B56,カレンダー!$X$12:$X$41,1,0),"")</f>
        <v/>
      </c>
      <c r="H56" t="str">
        <f t="shared" si="2"/>
        <v>休日</v>
      </c>
    </row>
    <row r="57" spans="1:8" x14ac:dyDescent="0.4">
      <c r="A57">
        <v>55</v>
      </c>
      <c r="B57" s="1">
        <f>DATE(カレンダー!$A$1,カレンダー!$C$1,1)+A57</f>
        <v>45713</v>
      </c>
      <c r="C57" t="str">
        <f t="shared" si="0"/>
        <v>2</v>
      </c>
      <c r="D57" s="1" t="str">
        <f t="shared" si="1"/>
        <v>火</v>
      </c>
      <c r="E57" t="str">
        <f>IF(カレンダー!$X$5="する",IFERROR(VLOOKUP(B57,syukujitsu!$A:$B,2,0),""),"")</f>
        <v/>
      </c>
      <c r="F57" t="str">
        <f>IFERROR(VLOOKUP(D57,カレンダー!$X$7:$X$11,1,0),"")</f>
        <v/>
      </c>
      <c r="G57" s="1" t="str">
        <f>IFERROR(VLOOKUP(B57,カレンダー!$X$12:$X$41,1,0),"")</f>
        <v/>
      </c>
      <c r="H57" t="str">
        <f t="shared" si="2"/>
        <v/>
      </c>
    </row>
    <row r="58" spans="1:8" x14ac:dyDescent="0.4">
      <c r="A58">
        <v>56</v>
      </c>
      <c r="B58" s="1">
        <f>DATE(カレンダー!$A$1,カレンダー!$C$1,1)+A58</f>
        <v>45714</v>
      </c>
      <c r="C58" t="str">
        <f t="shared" si="0"/>
        <v>2</v>
      </c>
      <c r="D58" s="1" t="str">
        <f t="shared" si="1"/>
        <v>水</v>
      </c>
      <c r="E58" t="str">
        <f>IF(カレンダー!$X$5="する",IFERROR(VLOOKUP(B58,syukujitsu!$A:$B,2,0),""),"")</f>
        <v/>
      </c>
      <c r="F58" t="str">
        <f>IFERROR(VLOOKUP(D58,カレンダー!$X$7:$X$11,1,0),"")</f>
        <v/>
      </c>
      <c r="G58" s="1" t="str">
        <f>IFERROR(VLOOKUP(B58,カレンダー!$X$12:$X$41,1,0),"")</f>
        <v/>
      </c>
      <c r="H58" t="str">
        <f t="shared" si="2"/>
        <v/>
      </c>
    </row>
    <row r="59" spans="1:8" x14ac:dyDescent="0.4">
      <c r="A59">
        <v>57</v>
      </c>
      <c r="B59" s="1">
        <f>DATE(カレンダー!$A$1,カレンダー!$C$1,1)+A59</f>
        <v>45715</v>
      </c>
      <c r="C59" t="str">
        <f t="shared" si="0"/>
        <v>2</v>
      </c>
      <c r="D59" s="1" t="str">
        <f t="shared" si="1"/>
        <v>木</v>
      </c>
      <c r="E59" t="str">
        <f>IF(カレンダー!$X$5="する",IFERROR(VLOOKUP(B59,syukujitsu!$A:$B,2,0),""),"")</f>
        <v/>
      </c>
      <c r="F59" t="str">
        <f>IFERROR(VLOOKUP(D59,カレンダー!$X$7:$X$11,1,0),"")</f>
        <v/>
      </c>
      <c r="G59" s="1" t="str">
        <f>IFERROR(VLOOKUP(B59,カレンダー!$X$12:$X$41,1,0),"")</f>
        <v/>
      </c>
      <c r="H59" t="str">
        <f t="shared" si="2"/>
        <v/>
      </c>
    </row>
    <row r="60" spans="1:8" x14ac:dyDescent="0.4">
      <c r="A60">
        <v>58</v>
      </c>
      <c r="B60" s="1">
        <f>DATE(カレンダー!$A$1,カレンダー!$C$1,1)+A60</f>
        <v>45716</v>
      </c>
      <c r="C60" t="str">
        <f t="shared" si="0"/>
        <v>2</v>
      </c>
      <c r="D60" s="1" t="str">
        <f t="shared" si="1"/>
        <v>金</v>
      </c>
      <c r="E60" t="str">
        <f>IF(カレンダー!$X$5="する",IFERROR(VLOOKUP(B60,syukujitsu!$A:$B,2,0),""),"")</f>
        <v/>
      </c>
      <c r="F60" t="str">
        <f>IFERROR(VLOOKUP(D60,カレンダー!$X$7:$X$11,1,0),"")</f>
        <v/>
      </c>
      <c r="G60" s="1" t="str">
        <f>IFERROR(VLOOKUP(B60,カレンダー!$X$12:$X$41,1,0),"")</f>
        <v/>
      </c>
      <c r="H60" t="str">
        <f t="shared" si="2"/>
        <v/>
      </c>
    </row>
    <row r="61" spans="1:8" x14ac:dyDescent="0.4">
      <c r="A61">
        <v>59</v>
      </c>
      <c r="B61" s="1">
        <f>DATE(カレンダー!$A$1,カレンダー!$C$1,1)+A61</f>
        <v>45717</v>
      </c>
      <c r="C61" t="str">
        <f t="shared" si="0"/>
        <v>3</v>
      </c>
      <c r="D61" s="1" t="str">
        <f t="shared" si="1"/>
        <v>土</v>
      </c>
      <c r="E61" t="str">
        <f>IF(カレンダー!$X$5="する",IFERROR(VLOOKUP(B61,syukujitsu!$A:$B,2,0),""),"")</f>
        <v/>
      </c>
      <c r="F61" t="str">
        <f>IFERROR(VLOOKUP(D61,カレンダー!$X$7:$X$11,1,0),"")</f>
        <v>土</v>
      </c>
      <c r="G61" s="1" t="str">
        <f>IFERROR(VLOOKUP(B61,カレンダー!$X$12:$X$41,1,0),"")</f>
        <v/>
      </c>
      <c r="H61" t="str">
        <f t="shared" si="2"/>
        <v>休日</v>
      </c>
    </row>
    <row r="62" spans="1:8" x14ac:dyDescent="0.4">
      <c r="A62">
        <v>60</v>
      </c>
      <c r="B62" s="1">
        <f>DATE(カレンダー!$A$1,カレンダー!$C$1,1)+A62</f>
        <v>45718</v>
      </c>
      <c r="C62" t="str">
        <f t="shared" si="0"/>
        <v>3</v>
      </c>
      <c r="D62" s="1" t="str">
        <f t="shared" si="1"/>
        <v>日</v>
      </c>
      <c r="E62" t="str">
        <f>IF(カレンダー!$X$5="する",IFERROR(VLOOKUP(B62,syukujitsu!$A:$B,2,0),""),"")</f>
        <v/>
      </c>
      <c r="F62" t="str">
        <f>IFERROR(VLOOKUP(D62,カレンダー!$X$7:$X$11,1,0),"")</f>
        <v>日</v>
      </c>
      <c r="G62" s="1" t="str">
        <f>IFERROR(VLOOKUP(B62,カレンダー!$X$12:$X$41,1,0),"")</f>
        <v/>
      </c>
      <c r="H62" t="str">
        <f t="shared" si="2"/>
        <v>休日</v>
      </c>
    </row>
    <row r="63" spans="1:8" x14ac:dyDescent="0.4">
      <c r="A63">
        <v>61</v>
      </c>
      <c r="B63" s="1">
        <f>DATE(カレンダー!$A$1,カレンダー!$C$1,1)+A63</f>
        <v>45719</v>
      </c>
      <c r="C63" t="str">
        <f t="shared" si="0"/>
        <v>3</v>
      </c>
      <c r="D63" s="1" t="str">
        <f t="shared" si="1"/>
        <v>月</v>
      </c>
      <c r="E63" t="str">
        <f>IF(カレンダー!$X$5="する",IFERROR(VLOOKUP(B63,syukujitsu!$A:$B,2,0),""),"")</f>
        <v/>
      </c>
      <c r="F63" t="str">
        <f>IFERROR(VLOOKUP(D63,カレンダー!$X$7:$X$11,1,0),"")</f>
        <v/>
      </c>
      <c r="G63" s="1" t="str">
        <f>IFERROR(VLOOKUP(B63,カレンダー!$X$12:$X$41,1,0),"")</f>
        <v/>
      </c>
      <c r="H63" t="str">
        <f t="shared" si="2"/>
        <v/>
      </c>
    </row>
    <row r="64" spans="1:8" x14ac:dyDescent="0.4">
      <c r="A64">
        <v>62</v>
      </c>
      <c r="B64" s="1">
        <f>DATE(カレンダー!$A$1,カレンダー!$C$1,1)+A64</f>
        <v>45720</v>
      </c>
      <c r="C64" t="str">
        <f t="shared" si="0"/>
        <v>3</v>
      </c>
      <c r="D64" s="1" t="str">
        <f t="shared" si="1"/>
        <v>火</v>
      </c>
      <c r="E64" t="str">
        <f>IF(カレンダー!$X$5="する",IFERROR(VLOOKUP(B64,syukujitsu!$A:$B,2,0),""),"")</f>
        <v/>
      </c>
      <c r="F64" t="str">
        <f>IFERROR(VLOOKUP(D64,カレンダー!$X$7:$X$11,1,0),"")</f>
        <v/>
      </c>
      <c r="G64" s="1" t="str">
        <f>IFERROR(VLOOKUP(B64,カレンダー!$X$12:$X$41,1,0),"")</f>
        <v/>
      </c>
      <c r="H64" t="str">
        <f t="shared" si="2"/>
        <v/>
      </c>
    </row>
    <row r="65" spans="1:8" x14ac:dyDescent="0.4">
      <c r="A65">
        <v>63</v>
      </c>
      <c r="B65" s="1">
        <f>DATE(カレンダー!$A$1,カレンダー!$C$1,1)+A65</f>
        <v>45721</v>
      </c>
      <c r="C65" t="str">
        <f t="shared" si="0"/>
        <v>3</v>
      </c>
      <c r="D65" s="1" t="str">
        <f t="shared" si="1"/>
        <v>水</v>
      </c>
      <c r="E65" t="str">
        <f>IF(カレンダー!$X$5="する",IFERROR(VLOOKUP(B65,syukujitsu!$A:$B,2,0),""),"")</f>
        <v/>
      </c>
      <c r="F65" t="str">
        <f>IFERROR(VLOOKUP(D65,カレンダー!$X$7:$X$11,1,0),"")</f>
        <v/>
      </c>
      <c r="G65" s="1" t="str">
        <f>IFERROR(VLOOKUP(B65,カレンダー!$X$12:$X$41,1,0),"")</f>
        <v/>
      </c>
      <c r="H65" t="str">
        <f t="shared" si="2"/>
        <v/>
      </c>
    </row>
    <row r="66" spans="1:8" x14ac:dyDescent="0.4">
      <c r="A66">
        <v>64</v>
      </c>
      <c r="B66" s="1">
        <f>DATE(カレンダー!$A$1,カレンダー!$C$1,1)+A66</f>
        <v>45722</v>
      </c>
      <c r="C66" t="str">
        <f t="shared" si="0"/>
        <v>3</v>
      </c>
      <c r="D66" s="1" t="str">
        <f t="shared" si="1"/>
        <v>木</v>
      </c>
      <c r="E66" t="str">
        <f>IF(カレンダー!$X$5="する",IFERROR(VLOOKUP(B66,syukujitsu!$A:$B,2,0),""),"")</f>
        <v/>
      </c>
      <c r="F66" t="str">
        <f>IFERROR(VLOOKUP(D66,カレンダー!$X$7:$X$11,1,0),"")</f>
        <v/>
      </c>
      <c r="G66" s="1" t="str">
        <f>IFERROR(VLOOKUP(B66,カレンダー!$X$12:$X$41,1,0),"")</f>
        <v/>
      </c>
      <c r="H66" t="str">
        <f t="shared" si="2"/>
        <v/>
      </c>
    </row>
    <row r="67" spans="1:8" x14ac:dyDescent="0.4">
      <c r="A67">
        <v>65</v>
      </c>
      <c r="B67" s="1">
        <f>DATE(カレンダー!$A$1,カレンダー!$C$1,1)+A67</f>
        <v>45723</v>
      </c>
      <c r="C67" t="str">
        <f t="shared" ref="C67:C130" si="3">TEXT(B67,"m")</f>
        <v>3</v>
      </c>
      <c r="D67" s="1" t="str">
        <f t="shared" ref="D67:D130" si="4">TEXT(B67,"aaa")</f>
        <v>金</v>
      </c>
      <c r="E67" t="str">
        <f>IF(カレンダー!$X$5="する",IFERROR(VLOOKUP(B67,syukujitsu!$A:$B,2,0),""),"")</f>
        <v/>
      </c>
      <c r="F67" t="str">
        <f>IFERROR(VLOOKUP(D67,カレンダー!$X$7:$X$11,1,0),"")</f>
        <v/>
      </c>
      <c r="G67" s="1" t="str">
        <f>IFERROR(VLOOKUP(B67,カレンダー!$X$12:$X$41,1,0),"")</f>
        <v/>
      </c>
      <c r="H67" t="str">
        <f t="shared" ref="H67:H130" si="5">IF(OR(E67&lt;&gt;"",F67&lt;&gt;"",G67&lt;&gt;""),"休日","")</f>
        <v/>
      </c>
    </row>
    <row r="68" spans="1:8" x14ac:dyDescent="0.4">
      <c r="A68">
        <v>66</v>
      </c>
      <c r="B68" s="1">
        <f>DATE(カレンダー!$A$1,カレンダー!$C$1,1)+A68</f>
        <v>45724</v>
      </c>
      <c r="C68" t="str">
        <f t="shared" si="3"/>
        <v>3</v>
      </c>
      <c r="D68" s="1" t="str">
        <f t="shared" si="4"/>
        <v>土</v>
      </c>
      <c r="E68" t="str">
        <f>IF(カレンダー!$X$5="する",IFERROR(VLOOKUP(B68,syukujitsu!$A:$B,2,0),""),"")</f>
        <v/>
      </c>
      <c r="F68" t="str">
        <f>IFERROR(VLOOKUP(D68,カレンダー!$X$7:$X$11,1,0),"")</f>
        <v>土</v>
      </c>
      <c r="G68" s="1" t="str">
        <f>IFERROR(VLOOKUP(B68,カレンダー!$X$12:$X$41,1,0),"")</f>
        <v/>
      </c>
      <c r="H68" t="str">
        <f t="shared" si="5"/>
        <v>休日</v>
      </c>
    </row>
    <row r="69" spans="1:8" x14ac:dyDescent="0.4">
      <c r="A69">
        <v>67</v>
      </c>
      <c r="B69" s="1">
        <f>DATE(カレンダー!$A$1,カレンダー!$C$1,1)+A69</f>
        <v>45725</v>
      </c>
      <c r="C69" t="str">
        <f t="shared" si="3"/>
        <v>3</v>
      </c>
      <c r="D69" s="1" t="str">
        <f t="shared" si="4"/>
        <v>日</v>
      </c>
      <c r="E69" t="str">
        <f>IF(カレンダー!$X$5="する",IFERROR(VLOOKUP(B69,syukujitsu!$A:$B,2,0),""),"")</f>
        <v/>
      </c>
      <c r="F69" t="str">
        <f>IFERROR(VLOOKUP(D69,カレンダー!$X$7:$X$11,1,0),"")</f>
        <v>日</v>
      </c>
      <c r="G69" s="1" t="str">
        <f>IFERROR(VLOOKUP(B69,カレンダー!$X$12:$X$41,1,0),"")</f>
        <v/>
      </c>
      <c r="H69" t="str">
        <f t="shared" si="5"/>
        <v>休日</v>
      </c>
    </row>
    <row r="70" spans="1:8" x14ac:dyDescent="0.4">
      <c r="A70">
        <v>68</v>
      </c>
      <c r="B70" s="1">
        <f>DATE(カレンダー!$A$1,カレンダー!$C$1,1)+A70</f>
        <v>45726</v>
      </c>
      <c r="C70" t="str">
        <f t="shared" si="3"/>
        <v>3</v>
      </c>
      <c r="D70" s="1" t="str">
        <f t="shared" si="4"/>
        <v>月</v>
      </c>
      <c r="E70" t="str">
        <f>IF(カレンダー!$X$5="する",IFERROR(VLOOKUP(B70,syukujitsu!$A:$B,2,0),""),"")</f>
        <v/>
      </c>
      <c r="F70" t="str">
        <f>IFERROR(VLOOKUP(D70,カレンダー!$X$7:$X$11,1,0),"")</f>
        <v/>
      </c>
      <c r="G70" s="1" t="str">
        <f>IFERROR(VLOOKUP(B70,カレンダー!$X$12:$X$41,1,0),"")</f>
        <v/>
      </c>
      <c r="H70" t="str">
        <f t="shared" si="5"/>
        <v/>
      </c>
    </row>
    <row r="71" spans="1:8" x14ac:dyDescent="0.4">
      <c r="A71">
        <v>69</v>
      </c>
      <c r="B71" s="1">
        <f>DATE(カレンダー!$A$1,カレンダー!$C$1,1)+A71</f>
        <v>45727</v>
      </c>
      <c r="C71" t="str">
        <f t="shared" si="3"/>
        <v>3</v>
      </c>
      <c r="D71" s="1" t="str">
        <f t="shared" si="4"/>
        <v>火</v>
      </c>
      <c r="E71" t="str">
        <f>IF(カレンダー!$X$5="する",IFERROR(VLOOKUP(B71,syukujitsu!$A:$B,2,0),""),"")</f>
        <v/>
      </c>
      <c r="F71" t="str">
        <f>IFERROR(VLOOKUP(D71,カレンダー!$X$7:$X$11,1,0),"")</f>
        <v/>
      </c>
      <c r="G71" s="1" t="str">
        <f>IFERROR(VLOOKUP(B71,カレンダー!$X$12:$X$41,1,0),"")</f>
        <v/>
      </c>
      <c r="H71" t="str">
        <f t="shared" si="5"/>
        <v/>
      </c>
    </row>
    <row r="72" spans="1:8" x14ac:dyDescent="0.4">
      <c r="A72">
        <v>70</v>
      </c>
      <c r="B72" s="1">
        <f>DATE(カレンダー!$A$1,カレンダー!$C$1,1)+A72</f>
        <v>45728</v>
      </c>
      <c r="C72" t="str">
        <f t="shared" si="3"/>
        <v>3</v>
      </c>
      <c r="D72" s="1" t="str">
        <f t="shared" si="4"/>
        <v>水</v>
      </c>
      <c r="E72" t="str">
        <f>IF(カレンダー!$X$5="する",IFERROR(VLOOKUP(B72,syukujitsu!$A:$B,2,0),""),"")</f>
        <v/>
      </c>
      <c r="F72" t="str">
        <f>IFERROR(VLOOKUP(D72,カレンダー!$X$7:$X$11,1,0),"")</f>
        <v/>
      </c>
      <c r="G72" s="1" t="str">
        <f>IFERROR(VLOOKUP(B72,カレンダー!$X$12:$X$41,1,0),"")</f>
        <v/>
      </c>
      <c r="H72" t="str">
        <f t="shared" si="5"/>
        <v/>
      </c>
    </row>
    <row r="73" spans="1:8" x14ac:dyDescent="0.4">
      <c r="A73">
        <v>71</v>
      </c>
      <c r="B73" s="1">
        <f>DATE(カレンダー!$A$1,カレンダー!$C$1,1)+A73</f>
        <v>45729</v>
      </c>
      <c r="C73" t="str">
        <f t="shared" si="3"/>
        <v>3</v>
      </c>
      <c r="D73" s="1" t="str">
        <f t="shared" si="4"/>
        <v>木</v>
      </c>
      <c r="E73" t="str">
        <f>IF(カレンダー!$X$5="する",IFERROR(VLOOKUP(B73,syukujitsu!$A:$B,2,0),""),"")</f>
        <v/>
      </c>
      <c r="F73" t="str">
        <f>IFERROR(VLOOKUP(D73,カレンダー!$X$7:$X$11,1,0),"")</f>
        <v/>
      </c>
      <c r="G73" s="1" t="str">
        <f>IFERROR(VLOOKUP(B73,カレンダー!$X$12:$X$41,1,0),"")</f>
        <v/>
      </c>
      <c r="H73" t="str">
        <f t="shared" si="5"/>
        <v/>
      </c>
    </row>
    <row r="74" spans="1:8" x14ac:dyDescent="0.4">
      <c r="A74">
        <v>72</v>
      </c>
      <c r="B74" s="1">
        <f>DATE(カレンダー!$A$1,カレンダー!$C$1,1)+A74</f>
        <v>45730</v>
      </c>
      <c r="C74" t="str">
        <f t="shared" si="3"/>
        <v>3</v>
      </c>
      <c r="D74" s="1" t="str">
        <f t="shared" si="4"/>
        <v>金</v>
      </c>
      <c r="E74" t="str">
        <f>IF(カレンダー!$X$5="する",IFERROR(VLOOKUP(B74,syukujitsu!$A:$B,2,0),""),"")</f>
        <v/>
      </c>
      <c r="F74" t="str">
        <f>IFERROR(VLOOKUP(D74,カレンダー!$X$7:$X$11,1,0),"")</f>
        <v/>
      </c>
      <c r="G74" s="1" t="str">
        <f>IFERROR(VLOOKUP(B74,カレンダー!$X$12:$X$41,1,0),"")</f>
        <v/>
      </c>
      <c r="H74" t="str">
        <f t="shared" si="5"/>
        <v/>
      </c>
    </row>
    <row r="75" spans="1:8" x14ac:dyDescent="0.4">
      <c r="A75">
        <v>73</v>
      </c>
      <c r="B75" s="1">
        <f>DATE(カレンダー!$A$1,カレンダー!$C$1,1)+A75</f>
        <v>45731</v>
      </c>
      <c r="C75" t="str">
        <f t="shared" si="3"/>
        <v>3</v>
      </c>
      <c r="D75" s="1" t="str">
        <f t="shared" si="4"/>
        <v>土</v>
      </c>
      <c r="E75" t="str">
        <f>IF(カレンダー!$X$5="する",IFERROR(VLOOKUP(B75,syukujitsu!$A:$B,2,0),""),"")</f>
        <v/>
      </c>
      <c r="F75" t="str">
        <f>IFERROR(VLOOKUP(D75,カレンダー!$X$7:$X$11,1,0),"")</f>
        <v>土</v>
      </c>
      <c r="G75" s="1" t="str">
        <f>IFERROR(VLOOKUP(B75,カレンダー!$X$12:$X$41,1,0),"")</f>
        <v/>
      </c>
      <c r="H75" t="str">
        <f t="shared" si="5"/>
        <v>休日</v>
      </c>
    </row>
    <row r="76" spans="1:8" x14ac:dyDescent="0.4">
      <c r="A76">
        <v>74</v>
      </c>
      <c r="B76" s="1">
        <f>DATE(カレンダー!$A$1,カレンダー!$C$1,1)+A76</f>
        <v>45732</v>
      </c>
      <c r="C76" t="str">
        <f t="shared" si="3"/>
        <v>3</v>
      </c>
      <c r="D76" s="1" t="str">
        <f t="shared" si="4"/>
        <v>日</v>
      </c>
      <c r="E76" t="str">
        <f>IF(カレンダー!$X$5="する",IFERROR(VLOOKUP(B76,syukujitsu!$A:$B,2,0),""),"")</f>
        <v/>
      </c>
      <c r="F76" t="str">
        <f>IFERROR(VLOOKUP(D76,カレンダー!$X$7:$X$11,1,0),"")</f>
        <v>日</v>
      </c>
      <c r="G76" s="1" t="str">
        <f>IFERROR(VLOOKUP(B76,カレンダー!$X$12:$X$41,1,0),"")</f>
        <v/>
      </c>
      <c r="H76" t="str">
        <f t="shared" si="5"/>
        <v>休日</v>
      </c>
    </row>
    <row r="77" spans="1:8" x14ac:dyDescent="0.4">
      <c r="A77">
        <v>75</v>
      </c>
      <c r="B77" s="1">
        <f>DATE(カレンダー!$A$1,カレンダー!$C$1,1)+A77</f>
        <v>45733</v>
      </c>
      <c r="C77" t="str">
        <f t="shared" si="3"/>
        <v>3</v>
      </c>
      <c r="D77" s="1" t="str">
        <f t="shared" si="4"/>
        <v>月</v>
      </c>
      <c r="E77" t="str">
        <f>IF(カレンダー!$X$5="する",IFERROR(VLOOKUP(B77,syukujitsu!$A:$B,2,0),""),"")</f>
        <v/>
      </c>
      <c r="F77" t="str">
        <f>IFERROR(VLOOKUP(D77,カレンダー!$X$7:$X$11,1,0),"")</f>
        <v/>
      </c>
      <c r="G77" s="1" t="str">
        <f>IFERROR(VLOOKUP(B77,カレンダー!$X$12:$X$41,1,0),"")</f>
        <v/>
      </c>
      <c r="H77" t="str">
        <f t="shared" si="5"/>
        <v/>
      </c>
    </row>
    <row r="78" spans="1:8" x14ac:dyDescent="0.4">
      <c r="A78">
        <v>76</v>
      </c>
      <c r="B78" s="1">
        <f>DATE(カレンダー!$A$1,カレンダー!$C$1,1)+A78</f>
        <v>45734</v>
      </c>
      <c r="C78" t="str">
        <f t="shared" si="3"/>
        <v>3</v>
      </c>
      <c r="D78" s="1" t="str">
        <f t="shared" si="4"/>
        <v>火</v>
      </c>
      <c r="E78" t="str">
        <f>IF(カレンダー!$X$5="する",IFERROR(VLOOKUP(B78,syukujitsu!$A:$B,2,0),""),"")</f>
        <v/>
      </c>
      <c r="F78" t="str">
        <f>IFERROR(VLOOKUP(D78,カレンダー!$X$7:$X$11,1,0),"")</f>
        <v/>
      </c>
      <c r="G78" s="1" t="str">
        <f>IFERROR(VLOOKUP(B78,カレンダー!$X$12:$X$41,1,0),"")</f>
        <v/>
      </c>
      <c r="H78" t="str">
        <f t="shared" si="5"/>
        <v/>
      </c>
    </row>
    <row r="79" spans="1:8" x14ac:dyDescent="0.4">
      <c r="A79">
        <v>77</v>
      </c>
      <c r="B79" s="1">
        <f>DATE(カレンダー!$A$1,カレンダー!$C$1,1)+A79</f>
        <v>45735</v>
      </c>
      <c r="C79" t="str">
        <f t="shared" si="3"/>
        <v>3</v>
      </c>
      <c r="D79" s="1" t="str">
        <f t="shared" si="4"/>
        <v>水</v>
      </c>
      <c r="E79" t="str">
        <f>IF(カレンダー!$X$5="する",IFERROR(VLOOKUP(B79,syukujitsu!$A:$B,2,0),""),"")</f>
        <v/>
      </c>
      <c r="F79" t="str">
        <f>IFERROR(VLOOKUP(D79,カレンダー!$X$7:$X$11,1,0),"")</f>
        <v/>
      </c>
      <c r="G79" s="1" t="str">
        <f>IFERROR(VLOOKUP(B79,カレンダー!$X$12:$X$41,1,0),"")</f>
        <v/>
      </c>
      <c r="H79" t="str">
        <f t="shared" si="5"/>
        <v/>
      </c>
    </row>
    <row r="80" spans="1:8" x14ac:dyDescent="0.4">
      <c r="A80">
        <v>78</v>
      </c>
      <c r="B80" s="1">
        <f>DATE(カレンダー!$A$1,カレンダー!$C$1,1)+A80</f>
        <v>45736</v>
      </c>
      <c r="C80" t="str">
        <f t="shared" si="3"/>
        <v>3</v>
      </c>
      <c r="D80" s="1" t="str">
        <f t="shared" si="4"/>
        <v>木</v>
      </c>
      <c r="E80" t="str">
        <f>IF(カレンダー!$X$5="する",IFERROR(VLOOKUP(B80,syukujitsu!$A:$B,2,0),""),"")</f>
        <v>春分の日</v>
      </c>
      <c r="F80" t="str">
        <f>IFERROR(VLOOKUP(D80,カレンダー!$X$7:$X$11,1,0),"")</f>
        <v/>
      </c>
      <c r="G80" s="1" t="str">
        <f>IFERROR(VLOOKUP(B80,カレンダー!$X$12:$X$41,1,0),"")</f>
        <v/>
      </c>
      <c r="H80" t="str">
        <f t="shared" si="5"/>
        <v>休日</v>
      </c>
    </row>
    <row r="81" spans="1:8" x14ac:dyDescent="0.4">
      <c r="A81">
        <v>79</v>
      </c>
      <c r="B81" s="1">
        <f>DATE(カレンダー!$A$1,カレンダー!$C$1,1)+A81</f>
        <v>45737</v>
      </c>
      <c r="C81" t="str">
        <f t="shared" si="3"/>
        <v>3</v>
      </c>
      <c r="D81" s="1" t="str">
        <f t="shared" si="4"/>
        <v>金</v>
      </c>
      <c r="E81" t="str">
        <f>IF(カレンダー!$X$5="する",IFERROR(VLOOKUP(B81,syukujitsu!$A:$B,2,0),""),"")</f>
        <v/>
      </c>
      <c r="F81" t="str">
        <f>IFERROR(VLOOKUP(D81,カレンダー!$X$7:$X$11,1,0),"")</f>
        <v/>
      </c>
      <c r="G81" s="1" t="str">
        <f>IFERROR(VLOOKUP(B81,カレンダー!$X$12:$X$41,1,0),"")</f>
        <v/>
      </c>
      <c r="H81" t="str">
        <f t="shared" si="5"/>
        <v/>
      </c>
    </row>
    <row r="82" spans="1:8" x14ac:dyDescent="0.4">
      <c r="A82">
        <v>80</v>
      </c>
      <c r="B82" s="1">
        <f>DATE(カレンダー!$A$1,カレンダー!$C$1,1)+A82</f>
        <v>45738</v>
      </c>
      <c r="C82" t="str">
        <f t="shared" si="3"/>
        <v>3</v>
      </c>
      <c r="D82" s="1" t="str">
        <f t="shared" si="4"/>
        <v>土</v>
      </c>
      <c r="E82" t="str">
        <f>IF(カレンダー!$X$5="する",IFERROR(VLOOKUP(B82,syukujitsu!$A:$B,2,0),""),"")</f>
        <v/>
      </c>
      <c r="F82" t="str">
        <f>IFERROR(VLOOKUP(D82,カレンダー!$X$7:$X$11,1,0),"")</f>
        <v>土</v>
      </c>
      <c r="G82" s="1" t="str">
        <f>IFERROR(VLOOKUP(B82,カレンダー!$X$12:$X$41,1,0),"")</f>
        <v/>
      </c>
      <c r="H82" t="str">
        <f t="shared" si="5"/>
        <v>休日</v>
      </c>
    </row>
    <row r="83" spans="1:8" x14ac:dyDescent="0.4">
      <c r="A83">
        <v>81</v>
      </c>
      <c r="B83" s="1">
        <f>DATE(カレンダー!$A$1,カレンダー!$C$1,1)+A83</f>
        <v>45739</v>
      </c>
      <c r="C83" t="str">
        <f t="shared" si="3"/>
        <v>3</v>
      </c>
      <c r="D83" s="1" t="str">
        <f t="shared" si="4"/>
        <v>日</v>
      </c>
      <c r="E83" t="str">
        <f>IF(カレンダー!$X$5="する",IFERROR(VLOOKUP(B83,syukujitsu!$A:$B,2,0),""),"")</f>
        <v/>
      </c>
      <c r="F83" t="str">
        <f>IFERROR(VLOOKUP(D83,カレンダー!$X$7:$X$11,1,0),"")</f>
        <v>日</v>
      </c>
      <c r="G83" s="1" t="str">
        <f>IFERROR(VLOOKUP(B83,カレンダー!$X$12:$X$41,1,0),"")</f>
        <v/>
      </c>
      <c r="H83" t="str">
        <f t="shared" si="5"/>
        <v>休日</v>
      </c>
    </row>
    <row r="84" spans="1:8" x14ac:dyDescent="0.4">
      <c r="A84">
        <v>82</v>
      </c>
      <c r="B84" s="1">
        <f>DATE(カレンダー!$A$1,カレンダー!$C$1,1)+A84</f>
        <v>45740</v>
      </c>
      <c r="C84" t="str">
        <f t="shared" si="3"/>
        <v>3</v>
      </c>
      <c r="D84" s="1" t="str">
        <f t="shared" si="4"/>
        <v>月</v>
      </c>
      <c r="E84" t="str">
        <f>IF(カレンダー!$X$5="する",IFERROR(VLOOKUP(B84,syukujitsu!$A:$B,2,0),""),"")</f>
        <v/>
      </c>
      <c r="F84" t="str">
        <f>IFERROR(VLOOKUP(D84,カレンダー!$X$7:$X$11,1,0),"")</f>
        <v/>
      </c>
      <c r="G84" s="1" t="str">
        <f>IFERROR(VLOOKUP(B84,カレンダー!$X$12:$X$41,1,0),"")</f>
        <v/>
      </c>
      <c r="H84" t="str">
        <f t="shared" si="5"/>
        <v/>
      </c>
    </row>
    <row r="85" spans="1:8" x14ac:dyDescent="0.4">
      <c r="A85">
        <v>83</v>
      </c>
      <c r="B85" s="1">
        <f>DATE(カレンダー!$A$1,カレンダー!$C$1,1)+A85</f>
        <v>45741</v>
      </c>
      <c r="C85" t="str">
        <f t="shared" si="3"/>
        <v>3</v>
      </c>
      <c r="D85" s="1" t="str">
        <f t="shared" si="4"/>
        <v>火</v>
      </c>
      <c r="E85" t="str">
        <f>IF(カレンダー!$X$5="する",IFERROR(VLOOKUP(B85,syukujitsu!$A:$B,2,0),""),"")</f>
        <v/>
      </c>
      <c r="F85" t="str">
        <f>IFERROR(VLOOKUP(D85,カレンダー!$X$7:$X$11,1,0),"")</f>
        <v/>
      </c>
      <c r="G85" s="1" t="str">
        <f>IFERROR(VLOOKUP(B85,カレンダー!$X$12:$X$41,1,0),"")</f>
        <v/>
      </c>
      <c r="H85" t="str">
        <f t="shared" si="5"/>
        <v/>
      </c>
    </row>
    <row r="86" spans="1:8" x14ac:dyDescent="0.4">
      <c r="A86">
        <v>84</v>
      </c>
      <c r="B86" s="1">
        <f>DATE(カレンダー!$A$1,カレンダー!$C$1,1)+A86</f>
        <v>45742</v>
      </c>
      <c r="C86" t="str">
        <f t="shared" si="3"/>
        <v>3</v>
      </c>
      <c r="D86" s="1" t="str">
        <f t="shared" si="4"/>
        <v>水</v>
      </c>
      <c r="E86" t="str">
        <f>IF(カレンダー!$X$5="する",IFERROR(VLOOKUP(B86,syukujitsu!$A:$B,2,0),""),"")</f>
        <v/>
      </c>
      <c r="F86" t="str">
        <f>IFERROR(VLOOKUP(D86,カレンダー!$X$7:$X$11,1,0),"")</f>
        <v/>
      </c>
      <c r="G86" s="1" t="str">
        <f>IFERROR(VLOOKUP(B86,カレンダー!$X$12:$X$41,1,0),"")</f>
        <v/>
      </c>
      <c r="H86" t="str">
        <f t="shared" si="5"/>
        <v/>
      </c>
    </row>
    <row r="87" spans="1:8" x14ac:dyDescent="0.4">
      <c r="A87">
        <v>85</v>
      </c>
      <c r="B87" s="1">
        <f>DATE(カレンダー!$A$1,カレンダー!$C$1,1)+A87</f>
        <v>45743</v>
      </c>
      <c r="C87" t="str">
        <f t="shared" si="3"/>
        <v>3</v>
      </c>
      <c r="D87" s="1" t="str">
        <f t="shared" si="4"/>
        <v>木</v>
      </c>
      <c r="E87" t="str">
        <f>IF(カレンダー!$X$5="する",IFERROR(VLOOKUP(B87,syukujitsu!$A:$B,2,0),""),"")</f>
        <v/>
      </c>
      <c r="F87" t="str">
        <f>IFERROR(VLOOKUP(D87,カレンダー!$X$7:$X$11,1,0),"")</f>
        <v/>
      </c>
      <c r="G87" s="1" t="str">
        <f>IFERROR(VLOOKUP(B87,カレンダー!$X$12:$X$41,1,0),"")</f>
        <v/>
      </c>
      <c r="H87" t="str">
        <f t="shared" si="5"/>
        <v/>
      </c>
    </row>
    <row r="88" spans="1:8" x14ac:dyDescent="0.4">
      <c r="A88">
        <v>86</v>
      </c>
      <c r="B88" s="1">
        <f>DATE(カレンダー!$A$1,カレンダー!$C$1,1)+A88</f>
        <v>45744</v>
      </c>
      <c r="C88" t="str">
        <f t="shared" si="3"/>
        <v>3</v>
      </c>
      <c r="D88" s="1" t="str">
        <f t="shared" si="4"/>
        <v>金</v>
      </c>
      <c r="E88" t="str">
        <f>IF(カレンダー!$X$5="する",IFERROR(VLOOKUP(B88,syukujitsu!$A:$B,2,0),""),"")</f>
        <v/>
      </c>
      <c r="F88" t="str">
        <f>IFERROR(VLOOKUP(D88,カレンダー!$X$7:$X$11,1,0),"")</f>
        <v/>
      </c>
      <c r="G88" s="1" t="str">
        <f>IFERROR(VLOOKUP(B88,カレンダー!$X$12:$X$41,1,0),"")</f>
        <v/>
      </c>
      <c r="H88" t="str">
        <f t="shared" si="5"/>
        <v/>
      </c>
    </row>
    <row r="89" spans="1:8" x14ac:dyDescent="0.4">
      <c r="A89">
        <v>87</v>
      </c>
      <c r="B89" s="1">
        <f>DATE(カレンダー!$A$1,カレンダー!$C$1,1)+A89</f>
        <v>45745</v>
      </c>
      <c r="C89" t="str">
        <f t="shared" si="3"/>
        <v>3</v>
      </c>
      <c r="D89" s="1" t="str">
        <f t="shared" si="4"/>
        <v>土</v>
      </c>
      <c r="E89" t="str">
        <f>IF(カレンダー!$X$5="する",IFERROR(VLOOKUP(B89,syukujitsu!$A:$B,2,0),""),"")</f>
        <v/>
      </c>
      <c r="F89" t="str">
        <f>IFERROR(VLOOKUP(D89,カレンダー!$X$7:$X$11,1,0),"")</f>
        <v>土</v>
      </c>
      <c r="G89" s="1" t="str">
        <f>IFERROR(VLOOKUP(B89,カレンダー!$X$12:$X$41,1,0),"")</f>
        <v/>
      </c>
      <c r="H89" t="str">
        <f t="shared" si="5"/>
        <v>休日</v>
      </c>
    </row>
    <row r="90" spans="1:8" x14ac:dyDescent="0.4">
      <c r="A90">
        <v>88</v>
      </c>
      <c r="B90" s="1">
        <f>DATE(カレンダー!$A$1,カレンダー!$C$1,1)+A90</f>
        <v>45746</v>
      </c>
      <c r="C90" t="str">
        <f t="shared" si="3"/>
        <v>3</v>
      </c>
      <c r="D90" s="1" t="str">
        <f t="shared" si="4"/>
        <v>日</v>
      </c>
      <c r="E90" t="str">
        <f>IF(カレンダー!$X$5="する",IFERROR(VLOOKUP(B90,syukujitsu!$A:$B,2,0),""),"")</f>
        <v/>
      </c>
      <c r="F90" t="str">
        <f>IFERROR(VLOOKUP(D90,カレンダー!$X$7:$X$11,1,0),"")</f>
        <v>日</v>
      </c>
      <c r="G90" s="1" t="str">
        <f>IFERROR(VLOOKUP(B90,カレンダー!$X$12:$X$41,1,0),"")</f>
        <v/>
      </c>
      <c r="H90" t="str">
        <f t="shared" si="5"/>
        <v>休日</v>
      </c>
    </row>
    <row r="91" spans="1:8" x14ac:dyDescent="0.4">
      <c r="A91">
        <v>89</v>
      </c>
      <c r="B91" s="1">
        <f>DATE(カレンダー!$A$1,カレンダー!$C$1,1)+A91</f>
        <v>45747</v>
      </c>
      <c r="C91" t="str">
        <f t="shared" si="3"/>
        <v>3</v>
      </c>
      <c r="D91" s="1" t="str">
        <f t="shared" si="4"/>
        <v>月</v>
      </c>
      <c r="E91" t="str">
        <f>IF(カレンダー!$X$5="する",IFERROR(VLOOKUP(B91,syukujitsu!$A:$B,2,0),""),"")</f>
        <v/>
      </c>
      <c r="F91" t="str">
        <f>IFERROR(VLOOKUP(D91,カレンダー!$X$7:$X$11,1,0),"")</f>
        <v/>
      </c>
      <c r="G91" s="1" t="str">
        <f>IFERROR(VLOOKUP(B91,カレンダー!$X$12:$X$41,1,0),"")</f>
        <v/>
      </c>
      <c r="H91" t="str">
        <f t="shared" si="5"/>
        <v/>
      </c>
    </row>
    <row r="92" spans="1:8" x14ac:dyDescent="0.4">
      <c r="A92">
        <v>90</v>
      </c>
      <c r="B92" s="1">
        <f>DATE(カレンダー!$A$1,カレンダー!$C$1,1)+A92</f>
        <v>45748</v>
      </c>
      <c r="C92" t="str">
        <f t="shared" si="3"/>
        <v>4</v>
      </c>
      <c r="D92" s="1" t="str">
        <f t="shared" si="4"/>
        <v>火</v>
      </c>
      <c r="E92" t="str">
        <f>IF(カレンダー!$X$5="する",IFERROR(VLOOKUP(B92,syukujitsu!$A:$B,2,0),""),"")</f>
        <v/>
      </c>
      <c r="F92" t="str">
        <f>IFERROR(VLOOKUP(D92,カレンダー!$X$7:$X$11,1,0),"")</f>
        <v/>
      </c>
      <c r="G92" s="1" t="str">
        <f>IFERROR(VLOOKUP(B92,カレンダー!$X$12:$X$41,1,0),"")</f>
        <v/>
      </c>
      <c r="H92" t="str">
        <f t="shared" si="5"/>
        <v/>
      </c>
    </row>
    <row r="93" spans="1:8" x14ac:dyDescent="0.4">
      <c r="A93">
        <v>91</v>
      </c>
      <c r="B93" s="1">
        <f>DATE(カレンダー!$A$1,カレンダー!$C$1,1)+A93</f>
        <v>45749</v>
      </c>
      <c r="C93" t="str">
        <f t="shared" si="3"/>
        <v>4</v>
      </c>
      <c r="D93" s="1" t="str">
        <f t="shared" si="4"/>
        <v>水</v>
      </c>
      <c r="E93" t="str">
        <f>IF(カレンダー!$X$5="する",IFERROR(VLOOKUP(B93,syukujitsu!$A:$B,2,0),""),"")</f>
        <v/>
      </c>
      <c r="F93" t="str">
        <f>IFERROR(VLOOKUP(D93,カレンダー!$X$7:$X$11,1,0),"")</f>
        <v/>
      </c>
      <c r="G93" s="1" t="str">
        <f>IFERROR(VLOOKUP(B93,カレンダー!$X$12:$X$41,1,0),"")</f>
        <v/>
      </c>
      <c r="H93" t="str">
        <f t="shared" si="5"/>
        <v/>
      </c>
    </row>
    <row r="94" spans="1:8" x14ac:dyDescent="0.4">
      <c r="A94">
        <v>92</v>
      </c>
      <c r="B94" s="1">
        <f>DATE(カレンダー!$A$1,カレンダー!$C$1,1)+A94</f>
        <v>45750</v>
      </c>
      <c r="C94" t="str">
        <f t="shared" si="3"/>
        <v>4</v>
      </c>
      <c r="D94" s="1" t="str">
        <f t="shared" si="4"/>
        <v>木</v>
      </c>
      <c r="E94" t="str">
        <f>IF(カレンダー!$X$5="する",IFERROR(VLOOKUP(B94,syukujitsu!$A:$B,2,0),""),"")</f>
        <v/>
      </c>
      <c r="F94" t="str">
        <f>IFERROR(VLOOKUP(D94,カレンダー!$X$7:$X$11,1,0),"")</f>
        <v/>
      </c>
      <c r="G94" s="1" t="str">
        <f>IFERROR(VLOOKUP(B94,カレンダー!$X$12:$X$41,1,0),"")</f>
        <v/>
      </c>
      <c r="H94" t="str">
        <f t="shared" si="5"/>
        <v/>
      </c>
    </row>
    <row r="95" spans="1:8" x14ac:dyDescent="0.4">
      <c r="A95">
        <v>93</v>
      </c>
      <c r="B95" s="1">
        <f>DATE(カレンダー!$A$1,カレンダー!$C$1,1)+A95</f>
        <v>45751</v>
      </c>
      <c r="C95" t="str">
        <f t="shared" si="3"/>
        <v>4</v>
      </c>
      <c r="D95" s="1" t="str">
        <f t="shared" si="4"/>
        <v>金</v>
      </c>
      <c r="E95" t="str">
        <f>IF(カレンダー!$X$5="する",IFERROR(VLOOKUP(B95,syukujitsu!$A:$B,2,0),""),"")</f>
        <v/>
      </c>
      <c r="F95" t="str">
        <f>IFERROR(VLOOKUP(D95,カレンダー!$X$7:$X$11,1,0),"")</f>
        <v/>
      </c>
      <c r="G95" s="1" t="str">
        <f>IFERROR(VLOOKUP(B95,カレンダー!$X$12:$X$41,1,0),"")</f>
        <v/>
      </c>
      <c r="H95" t="str">
        <f t="shared" si="5"/>
        <v/>
      </c>
    </row>
    <row r="96" spans="1:8" x14ac:dyDescent="0.4">
      <c r="A96">
        <v>94</v>
      </c>
      <c r="B96" s="1">
        <f>DATE(カレンダー!$A$1,カレンダー!$C$1,1)+A96</f>
        <v>45752</v>
      </c>
      <c r="C96" t="str">
        <f t="shared" si="3"/>
        <v>4</v>
      </c>
      <c r="D96" s="1" t="str">
        <f t="shared" si="4"/>
        <v>土</v>
      </c>
      <c r="E96" t="str">
        <f>IF(カレンダー!$X$5="する",IFERROR(VLOOKUP(B96,syukujitsu!$A:$B,2,0),""),"")</f>
        <v/>
      </c>
      <c r="F96" t="str">
        <f>IFERROR(VLOOKUP(D96,カレンダー!$X$7:$X$11,1,0),"")</f>
        <v>土</v>
      </c>
      <c r="G96" s="1" t="str">
        <f>IFERROR(VLOOKUP(B96,カレンダー!$X$12:$X$41,1,0),"")</f>
        <v/>
      </c>
      <c r="H96" t="str">
        <f t="shared" si="5"/>
        <v>休日</v>
      </c>
    </row>
    <row r="97" spans="1:8" x14ac:dyDescent="0.4">
      <c r="A97">
        <v>95</v>
      </c>
      <c r="B97" s="1">
        <f>DATE(カレンダー!$A$1,カレンダー!$C$1,1)+A97</f>
        <v>45753</v>
      </c>
      <c r="C97" t="str">
        <f t="shared" si="3"/>
        <v>4</v>
      </c>
      <c r="D97" s="1" t="str">
        <f t="shared" si="4"/>
        <v>日</v>
      </c>
      <c r="E97" t="str">
        <f>IF(カレンダー!$X$5="する",IFERROR(VLOOKUP(B97,syukujitsu!$A:$B,2,0),""),"")</f>
        <v/>
      </c>
      <c r="F97" t="str">
        <f>IFERROR(VLOOKUP(D97,カレンダー!$X$7:$X$11,1,0),"")</f>
        <v>日</v>
      </c>
      <c r="G97" s="1" t="str">
        <f>IFERROR(VLOOKUP(B97,カレンダー!$X$12:$X$41,1,0),"")</f>
        <v/>
      </c>
      <c r="H97" t="str">
        <f t="shared" si="5"/>
        <v>休日</v>
      </c>
    </row>
    <row r="98" spans="1:8" x14ac:dyDescent="0.4">
      <c r="A98">
        <v>96</v>
      </c>
      <c r="B98" s="1">
        <f>DATE(カレンダー!$A$1,カレンダー!$C$1,1)+A98</f>
        <v>45754</v>
      </c>
      <c r="C98" t="str">
        <f t="shared" si="3"/>
        <v>4</v>
      </c>
      <c r="D98" s="1" t="str">
        <f t="shared" si="4"/>
        <v>月</v>
      </c>
      <c r="E98" t="str">
        <f>IF(カレンダー!$X$5="する",IFERROR(VLOOKUP(B98,syukujitsu!$A:$B,2,0),""),"")</f>
        <v/>
      </c>
      <c r="F98" t="str">
        <f>IFERROR(VLOOKUP(D98,カレンダー!$X$7:$X$11,1,0),"")</f>
        <v/>
      </c>
      <c r="G98" s="1" t="str">
        <f>IFERROR(VLOOKUP(B98,カレンダー!$X$12:$X$41,1,0),"")</f>
        <v/>
      </c>
      <c r="H98" t="str">
        <f t="shared" si="5"/>
        <v/>
      </c>
    </row>
    <row r="99" spans="1:8" x14ac:dyDescent="0.4">
      <c r="A99">
        <v>97</v>
      </c>
      <c r="B99" s="1">
        <f>DATE(カレンダー!$A$1,カレンダー!$C$1,1)+A99</f>
        <v>45755</v>
      </c>
      <c r="C99" t="str">
        <f t="shared" si="3"/>
        <v>4</v>
      </c>
      <c r="D99" s="1" t="str">
        <f t="shared" si="4"/>
        <v>火</v>
      </c>
      <c r="E99" t="str">
        <f>IF(カレンダー!$X$5="する",IFERROR(VLOOKUP(B99,syukujitsu!$A:$B,2,0),""),"")</f>
        <v/>
      </c>
      <c r="F99" t="str">
        <f>IFERROR(VLOOKUP(D99,カレンダー!$X$7:$X$11,1,0),"")</f>
        <v/>
      </c>
      <c r="G99" s="1" t="str">
        <f>IFERROR(VLOOKUP(B99,カレンダー!$X$12:$X$41,1,0),"")</f>
        <v/>
      </c>
      <c r="H99" t="str">
        <f t="shared" si="5"/>
        <v/>
      </c>
    </row>
    <row r="100" spans="1:8" x14ac:dyDescent="0.4">
      <c r="A100">
        <v>98</v>
      </c>
      <c r="B100" s="1">
        <f>DATE(カレンダー!$A$1,カレンダー!$C$1,1)+A100</f>
        <v>45756</v>
      </c>
      <c r="C100" t="str">
        <f t="shared" si="3"/>
        <v>4</v>
      </c>
      <c r="D100" s="1" t="str">
        <f t="shared" si="4"/>
        <v>水</v>
      </c>
      <c r="E100" t="str">
        <f>IF(カレンダー!$X$5="する",IFERROR(VLOOKUP(B100,syukujitsu!$A:$B,2,0),""),"")</f>
        <v/>
      </c>
      <c r="F100" t="str">
        <f>IFERROR(VLOOKUP(D100,カレンダー!$X$7:$X$11,1,0),"")</f>
        <v/>
      </c>
      <c r="G100" s="1" t="str">
        <f>IFERROR(VLOOKUP(B100,カレンダー!$X$12:$X$41,1,0),"")</f>
        <v/>
      </c>
      <c r="H100" t="str">
        <f t="shared" si="5"/>
        <v/>
      </c>
    </row>
    <row r="101" spans="1:8" x14ac:dyDescent="0.4">
      <c r="A101">
        <v>99</v>
      </c>
      <c r="B101" s="1">
        <f>DATE(カレンダー!$A$1,カレンダー!$C$1,1)+A101</f>
        <v>45757</v>
      </c>
      <c r="C101" t="str">
        <f t="shared" si="3"/>
        <v>4</v>
      </c>
      <c r="D101" s="1" t="str">
        <f t="shared" si="4"/>
        <v>木</v>
      </c>
      <c r="E101" t="str">
        <f>IF(カレンダー!$X$5="する",IFERROR(VLOOKUP(B101,syukujitsu!$A:$B,2,0),""),"")</f>
        <v/>
      </c>
      <c r="F101" t="str">
        <f>IFERROR(VLOOKUP(D101,カレンダー!$X$7:$X$11,1,0),"")</f>
        <v/>
      </c>
      <c r="G101" s="1" t="str">
        <f>IFERROR(VLOOKUP(B101,カレンダー!$X$12:$X$41,1,0),"")</f>
        <v/>
      </c>
      <c r="H101" t="str">
        <f t="shared" si="5"/>
        <v/>
      </c>
    </row>
    <row r="102" spans="1:8" x14ac:dyDescent="0.4">
      <c r="A102">
        <v>100</v>
      </c>
      <c r="B102" s="1">
        <f>DATE(カレンダー!$A$1,カレンダー!$C$1,1)+A102</f>
        <v>45758</v>
      </c>
      <c r="C102" t="str">
        <f t="shared" si="3"/>
        <v>4</v>
      </c>
      <c r="D102" s="1" t="str">
        <f t="shared" si="4"/>
        <v>金</v>
      </c>
      <c r="E102" t="str">
        <f>IF(カレンダー!$X$5="する",IFERROR(VLOOKUP(B102,syukujitsu!$A:$B,2,0),""),"")</f>
        <v/>
      </c>
      <c r="F102" t="str">
        <f>IFERROR(VLOOKUP(D102,カレンダー!$X$7:$X$11,1,0),"")</f>
        <v/>
      </c>
      <c r="G102" s="1" t="str">
        <f>IFERROR(VLOOKUP(B102,カレンダー!$X$12:$X$41,1,0),"")</f>
        <v/>
      </c>
      <c r="H102" t="str">
        <f t="shared" si="5"/>
        <v/>
      </c>
    </row>
    <row r="103" spans="1:8" x14ac:dyDescent="0.4">
      <c r="A103">
        <v>101</v>
      </c>
      <c r="B103" s="1">
        <f>DATE(カレンダー!$A$1,カレンダー!$C$1,1)+A103</f>
        <v>45759</v>
      </c>
      <c r="C103" t="str">
        <f t="shared" si="3"/>
        <v>4</v>
      </c>
      <c r="D103" s="1" t="str">
        <f t="shared" si="4"/>
        <v>土</v>
      </c>
      <c r="E103" t="str">
        <f>IF(カレンダー!$X$5="する",IFERROR(VLOOKUP(B103,syukujitsu!$A:$B,2,0),""),"")</f>
        <v/>
      </c>
      <c r="F103" t="str">
        <f>IFERROR(VLOOKUP(D103,カレンダー!$X$7:$X$11,1,0),"")</f>
        <v>土</v>
      </c>
      <c r="G103" s="1" t="str">
        <f>IFERROR(VLOOKUP(B103,カレンダー!$X$12:$X$41,1,0),"")</f>
        <v/>
      </c>
      <c r="H103" t="str">
        <f t="shared" si="5"/>
        <v>休日</v>
      </c>
    </row>
    <row r="104" spans="1:8" x14ac:dyDescent="0.4">
      <c r="A104">
        <v>102</v>
      </c>
      <c r="B104" s="1">
        <f>DATE(カレンダー!$A$1,カレンダー!$C$1,1)+A104</f>
        <v>45760</v>
      </c>
      <c r="C104" t="str">
        <f t="shared" si="3"/>
        <v>4</v>
      </c>
      <c r="D104" s="1" t="str">
        <f t="shared" si="4"/>
        <v>日</v>
      </c>
      <c r="E104" t="str">
        <f>IF(カレンダー!$X$5="する",IFERROR(VLOOKUP(B104,syukujitsu!$A:$B,2,0),""),"")</f>
        <v/>
      </c>
      <c r="F104" t="str">
        <f>IFERROR(VLOOKUP(D104,カレンダー!$X$7:$X$11,1,0),"")</f>
        <v>日</v>
      </c>
      <c r="G104" s="1" t="str">
        <f>IFERROR(VLOOKUP(B104,カレンダー!$X$12:$X$41,1,0),"")</f>
        <v/>
      </c>
      <c r="H104" t="str">
        <f t="shared" si="5"/>
        <v>休日</v>
      </c>
    </row>
    <row r="105" spans="1:8" x14ac:dyDescent="0.4">
      <c r="A105">
        <v>103</v>
      </c>
      <c r="B105" s="1">
        <f>DATE(カレンダー!$A$1,カレンダー!$C$1,1)+A105</f>
        <v>45761</v>
      </c>
      <c r="C105" t="str">
        <f t="shared" si="3"/>
        <v>4</v>
      </c>
      <c r="D105" s="1" t="str">
        <f t="shared" si="4"/>
        <v>月</v>
      </c>
      <c r="E105" t="str">
        <f>IF(カレンダー!$X$5="する",IFERROR(VLOOKUP(B105,syukujitsu!$A:$B,2,0),""),"")</f>
        <v/>
      </c>
      <c r="F105" t="str">
        <f>IFERROR(VLOOKUP(D105,カレンダー!$X$7:$X$11,1,0),"")</f>
        <v/>
      </c>
      <c r="G105" s="1" t="str">
        <f>IFERROR(VLOOKUP(B105,カレンダー!$X$12:$X$41,1,0),"")</f>
        <v/>
      </c>
      <c r="H105" t="str">
        <f t="shared" si="5"/>
        <v/>
      </c>
    </row>
    <row r="106" spans="1:8" x14ac:dyDescent="0.4">
      <c r="A106">
        <v>104</v>
      </c>
      <c r="B106" s="1">
        <f>DATE(カレンダー!$A$1,カレンダー!$C$1,1)+A106</f>
        <v>45762</v>
      </c>
      <c r="C106" t="str">
        <f t="shared" si="3"/>
        <v>4</v>
      </c>
      <c r="D106" s="1" t="str">
        <f t="shared" si="4"/>
        <v>火</v>
      </c>
      <c r="E106" t="str">
        <f>IF(カレンダー!$X$5="する",IFERROR(VLOOKUP(B106,syukujitsu!$A:$B,2,0),""),"")</f>
        <v/>
      </c>
      <c r="F106" t="str">
        <f>IFERROR(VLOOKUP(D106,カレンダー!$X$7:$X$11,1,0),"")</f>
        <v/>
      </c>
      <c r="G106" s="1" t="str">
        <f>IFERROR(VLOOKUP(B106,カレンダー!$X$12:$X$41,1,0),"")</f>
        <v/>
      </c>
      <c r="H106" t="str">
        <f t="shared" si="5"/>
        <v/>
      </c>
    </row>
    <row r="107" spans="1:8" x14ac:dyDescent="0.4">
      <c r="A107">
        <v>105</v>
      </c>
      <c r="B107" s="1">
        <f>DATE(カレンダー!$A$1,カレンダー!$C$1,1)+A107</f>
        <v>45763</v>
      </c>
      <c r="C107" t="str">
        <f t="shared" si="3"/>
        <v>4</v>
      </c>
      <c r="D107" s="1" t="str">
        <f t="shared" si="4"/>
        <v>水</v>
      </c>
      <c r="E107" t="str">
        <f>IF(カレンダー!$X$5="する",IFERROR(VLOOKUP(B107,syukujitsu!$A:$B,2,0),""),"")</f>
        <v/>
      </c>
      <c r="F107" t="str">
        <f>IFERROR(VLOOKUP(D107,カレンダー!$X$7:$X$11,1,0),"")</f>
        <v/>
      </c>
      <c r="G107" s="1" t="str">
        <f>IFERROR(VLOOKUP(B107,カレンダー!$X$12:$X$41,1,0),"")</f>
        <v/>
      </c>
      <c r="H107" t="str">
        <f t="shared" si="5"/>
        <v/>
      </c>
    </row>
    <row r="108" spans="1:8" x14ac:dyDescent="0.4">
      <c r="A108">
        <v>106</v>
      </c>
      <c r="B108" s="1">
        <f>DATE(カレンダー!$A$1,カレンダー!$C$1,1)+A108</f>
        <v>45764</v>
      </c>
      <c r="C108" t="str">
        <f t="shared" si="3"/>
        <v>4</v>
      </c>
      <c r="D108" s="1" t="str">
        <f t="shared" si="4"/>
        <v>木</v>
      </c>
      <c r="E108" t="str">
        <f>IF(カレンダー!$X$5="する",IFERROR(VLOOKUP(B108,syukujitsu!$A:$B,2,0),""),"")</f>
        <v/>
      </c>
      <c r="F108" t="str">
        <f>IFERROR(VLOOKUP(D108,カレンダー!$X$7:$X$11,1,0),"")</f>
        <v/>
      </c>
      <c r="G108" s="1" t="str">
        <f>IFERROR(VLOOKUP(B108,カレンダー!$X$12:$X$41,1,0),"")</f>
        <v/>
      </c>
      <c r="H108" t="str">
        <f t="shared" si="5"/>
        <v/>
      </c>
    </row>
    <row r="109" spans="1:8" x14ac:dyDescent="0.4">
      <c r="A109">
        <v>107</v>
      </c>
      <c r="B109" s="1">
        <f>DATE(カレンダー!$A$1,カレンダー!$C$1,1)+A109</f>
        <v>45765</v>
      </c>
      <c r="C109" t="str">
        <f t="shared" si="3"/>
        <v>4</v>
      </c>
      <c r="D109" s="1" t="str">
        <f t="shared" si="4"/>
        <v>金</v>
      </c>
      <c r="E109" t="str">
        <f>IF(カレンダー!$X$5="する",IFERROR(VLOOKUP(B109,syukujitsu!$A:$B,2,0),""),"")</f>
        <v/>
      </c>
      <c r="F109" t="str">
        <f>IFERROR(VLOOKUP(D109,カレンダー!$X$7:$X$11,1,0),"")</f>
        <v/>
      </c>
      <c r="G109" s="1" t="str">
        <f>IFERROR(VLOOKUP(B109,カレンダー!$X$12:$X$41,1,0),"")</f>
        <v/>
      </c>
      <c r="H109" t="str">
        <f t="shared" si="5"/>
        <v/>
      </c>
    </row>
    <row r="110" spans="1:8" x14ac:dyDescent="0.4">
      <c r="A110">
        <v>108</v>
      </c>
      <c r="B110" s="1">
        <f>DATE(カレンダー!$A$1,カレンダー!$C$1,1)+A110</f>
        <v>45766</v>
      </c>
      <c r="C110" t="str">
        <f t="shared" si="3"/>
        <v>4</v>
      </c>
      <c r="D110" s="1" t="str">
        <f t="shared" si="4"/>
        <v>土</v>
      </c>
      <c r="E110" t="str">
        <f>IF(カレンダー!$X$5="する",IFERROR(VLOOKUP(B110,syukujitsu!$A:$B,2,0),""),"")</f>
        <v/>
      </c>
      <c r="F110" t="str">
        <f>IFERROR(VLOOKUP(D110,カレンダー!$X$7:$X$11,1,0),"")</f>
        <v>土</v>
      </c>
      <c r="G110" s="1" t="str">
        <f>IFERROR(VLOOKUP(B110,カレンダー!$X$12:$X$41,1,0),"")</f>
        <v/>
      </c>
      <c r="H110" t="str">
        <f t="shared" si="5"/>
        <v>休日</v>
      </c>
    </row>
    <row r="111" spans="1:8" x14ac:dyDescent="0.4">
      <c r="A111">
        <v>109</v>
      </c>
      <c r="B111" s="1">
        <f>DATE(カレンダー!$A$1,カレンダー!$C$1,1)+A111</f>
        <v>45767</v>
      </c>
      <c r="C111" t="str">
        <f t="shared" si="3"/>
        <v>4</v>
      </c>
      <c r="D111" s="1" t="str">
        <f t="shared" si="4"/>
        <v>日</v>
      </c>
      <c r="E111" t="str">
        <f>IF(カレンダー!$X$5="する",IFERROR(VLOOKUP(B111,syukujitsu!$A:$B,2,0),""),"")</f>
        <v/>
      </c>
      <c r="F111" t="str">
        <f>IFERROR(VLOOKUP(D111,カレンダー!$X$7:$X$11,1,0),"")</f>
        <v>日</v>
      </c>
      <c r="G111" s="1" t="str">
        <f>IFERROR(VLOOKUP(B111,カレンダー!$X$12:$X$41,1,0),"")</f>
        <v/>
      </c>
      <c r="H111" t="str">
        <f t="shared" si="5"/>
        <v>休日</v>
      </c>
    </row>
    <row r="112" spans="1:8" x14ac:dyDescent="0.4">
      <c r="A112">
        <v>110</v>
      </c>
      <c r="B112" s="1">
        <f>DATE(カレンダー!$A$1,カレンダー!$C$1,1)+A112</f>
        <v>45768</v>
      </c>
      <c r="C112" t="str">
        <f t="shared" si="3"/>
        <v>4</v>
      </c>
      <c r="D112" s="1" t="str">
        <f t="shared" si="4"/>
        <v>月</v>
      </c>
      <c r="E112" t="str">
        <f>IF(カレンダー!$X$5="する",IFERROR(VLOOKUP(B112,syukujitsu!$A:$B,2,0),""),"")</f>
        <v/>
      </c>
      <c r="F112" t="str">
        <f>IFERROR(VLOOKUP(D112,カレンダー!$X$7:$X$11,1,0),"")</f>
        <v/>
      </c>
      <c r="G112" s="1" t="str">
        <f>IFERROR(VLOOKUP(B112,カレンダー!$X$12:$X$41,1,0),"")</f>
        <v/>
      </c>
      <c r="H112" t="str">
        <f t="shared" si="5"/>
        <v/>
      </c>
    </row>
    <row r="113" spans="1:8" x14ac:dyDescent="0.4">
      <c r="A113">
        <v>111</v>
      </c>
      <c r="B113" s="1">
        <f>DATE(カレンダー!$A$1,カレンダー!$C$1,1)+A113</f>
        <v>45769</v>
      </c>
      <c r="C113" t="str">
        <f t="shared" si="3"/>
        <v>4</v>
      </c>
      <c r="D113" s="1" t="str">
        <f t="shared" si="4"/>
        <v>火</v>
      </c>
      <c r="E113" t="str">
        <f>IF(カレンダー!$X$5="する",IFERROR(VLOOKUP(B113,syukujitsu!$A:$B,2,0),""),"")</f>
        <v/>
      </c>
      <c r="F113" t="str">
        <f>IFERROR(VLOOKUP(D113,カレンダー!$X$7:$X$11,1,0),"")</f>
        <v/>
      </c>
      <c r="G113" s="1" t="str">
        <f>IFERROR(VLOOKUP(B113,カレンダー!$X$12:$X$41,1,0),"")</f>
        <v/>
      </c>
      <c r="H113" t="str">
        <f t="shared" si="5"/>
        <v/>
      </c>
    </row>
    <row r="114" spans="1:8" x14ac:dyDescent="0.4">
      <c r="A114">
        <v>112</v>
      </c>
      <c r="B114" s="1">
        <f>DATE(カレンダー!$A$1,カレンダー!$C$1,1)+A114</f>
        <v>45770</v>
      </c>
      <c r="C114" t="str">
        <f t="shared" si="3"/>
        <v>4</v>
      </c>
      <c r="D114" s="1" t="str">
        <f t="shared" si="4"/>
        <v>水</v>
      </c>
      <c r="E114" t="str">
        <f>IF(カレンダー!$X$5="する",IFERROR(VLOOKUP(B114,syukujitsu!$A:$B,2,0),""),"")</f>
        <v/>
      </c>
      <c r="F114" t="str">
        <f>IFERROR(VLOOKUP(D114,カレンダー!$X$7:$X$11,1,0),"")</f>
        <v/>
      </c>
      <c r="G114" s="1" t="str">
        <f>IFERROR(VLOOKUP(B114,カレンダー!$X$12:$X$41,1,0),"")</f>
        <v/>
      </c>
      <c r="H114" t="str">
        <f t="shared" si="5"/>
        <v/>
      </c>
    </row>
    <row r="115" spans="1:8" x14ac:dyDescent="0.4">
      <c r="A115">
        <v>113</v>
      </c>
      <c r="B115" s="1">
        <f>DATE(カレンダー!$A$1,カレンダー!$C$1,1)+A115</f>
        <v>45771</v>
      </c>
      <c r="C115" t="str">
        <f t="shared" si="3"/>
        <v>4</v>
      </c>
      <c r="D115" s="1" t="str">
        <f t="shared" si="4"/>
        <v>木</v>
      </c>
      <c r="E115" t="str">
        <f>IF(カレンダー!$X$5="する",IFERROR(VLOOKUP(B115,syukujitsu!$A:$B,2,0),""),"")</f>
        <v/>
      </c>
      <c r="F115" t="str">
        <f>IFERROR(VLOOKUP(D115,カレンダー!$X$7:$X$11,1,0),"")</f>
        <v/>
      </c>
      <c r="G115" s="1" t="str">
        <f>IFERROR(VLOOKUP(B115,カレンダー!$X$12:$X$41,1,0),"")</f>
        <v/>
      </c>
      <c r="H115" t="str">
        <f t="shared" si="5"/>
        <v/>
      </c>
    </row>
    <row r="116" spans="1:8" x14ac:dyDescent="0.4">
      <c r="A116">
        <v>114</v>
      </c>
      <c r="B116" s="1">
        <f>DATE(カレンダー!$A$1,カレンダー!$C$1,1)+A116</f>
        <v>45772</v>
      </c>
      <c r="C116" t="str">
        <f t="shared" si="3"/>
        <v>4</v>
      </c>
      <c r="D116" s="1" t="str">
        <f t="shared" si="4"/>
        <v>金</v>
      </c>
      <c r="E116" t="str">
        <f>IF(カレンダー!$X$5="する",IFERROR(VLOOKUP(B116,syukujitsu!$A:$B,2,0),""),"")</f>
        <v/>
      </c>
      <c r="F116" t="str">
        <f>IFERROR(VLOOKUP(D116,カレンダー!$X$7:$X$11,1,0),"")</f>
        <v/>
      </c>
      <c r="G116" s="1" t="str">
        <f>IFERROR(VLOOKUP(B116,カレンダー!$X$12:$X$41,1,0),"")</f>
        <v/>
      </c>
      <c r="H116" t="str">
        <f t="shared" si="5"/>
        <v/>
      </c>
    </row>
    <row r="117" spans="1:8" x14ac:dyDescent="0.4">
      <c r="A117">
        <v>115</v>
      </c>
      <c r="B117" s="1">
        <f>DATE(カレンダー!$A$1,カレンダー!$C$1,1)+A117</f>
        <v>45773</v>
      </c>
      <c r="C117" t="str">
        <f t="shared" si="3"/>
        <v>4</v>
      </c>
      <c r="D117" s="1" t="str">
        <f t="shared" si="4"/>
        <v>土</v>
      </c>
      <c r="E117" t="str">
        <f>IF(カレンダー!$X$5="する",IFERROR(VLOOKUP(B117,syukujitsu!$A:$B,2,0),""),"")</f>
        <v/>
      </c>
      <c r="F117" t="str">
        <f>IFERROR(VLOOKUP(D117,カレンダー!$X$7:$X$11,1,0),"")</f>
        <v>土</v>
      </c>
      <c r="G117" s="1" t="str">
        <f>IFERROR(VLOOKUP(B117,カレンダー!$X$12:$X$41,1,0),"")</f>
        <v/>
      </c>
      <c r="H117" t="str">
        <f t="shared" si="5"/>
        <v>休日</v>
      </c>
    </row>
    <row r="118" spans="1:8" x14ac:dyDescent="0.4">
      <c r="A118">
        <v>116</v>
      </c>
      <c r="B118" s="1">
        <f>DATE(カレンダー!$A$1,カレンダー!$C$1,1)+A118</f>
        <v>45774</v>
      </c>
      <c r="C118" t="str">
        <f t="shared" si="3"/>
        <v>4</v>
      </c>
      <c r="D118" s="1" t="str">
        <f t="shared" si="4"/>
        <v>日</v>
      </c>
      <c r="E118" t="str">
        <f>IF(カレンダー!$X$5="する",IFERROR(VLOOKUP(B118,syukujitsu!$A:$B,2,0),""),"")</f>
        <v/>
      </c>
      <c r="F118" t="str">
        <f>IFERROR(VLOOKUP(D118,カレンダー!$X$7:$X$11,1,0),"")</f>
        <v>日</v>
      </c>
      <c r="G118" s="1" t="str">
        <f>IFERROR(VLOOKUP(B118,カレンダー!$X$12:$X$41,1,0),"")</f>
        <v/>
      </c>
      <c r="H118" t="str">
        <f t="shared" si="5"/>
        <v>休日</v>
      </c>
    </row>
    <row r="119" spans="1:8" x14ac:dyDescent="0.4">
      <c r="A119">
        <v>117</v>
      </c>
      <c r="B119" s="1">
        <f>DATE(カレンダー!$A$1,カレンダー!$C$1,1)+A119</f>
        <v>45775</v>
      </c>
      <c r="C119" t="str">
        <f t="shared" si="3"/>
        <v>4</v>
      </c>
      <c r="D119" s="1" t="str">
        <f t="shared" si="4"/>
        <v>月</v>
      </c>
      <c r="E119" t="str">
        <f>IF(カレンダー!$X$5="する",IFERROR(VLOOKUP(B119,syukujitsu!$A:$B,2,0),""),"")</f>
        <v/>
      </c>
      <c r="F119" t="str">
        <f>IFERROR(VLOOKUP(D119,カレンダー!$X$7:$X$11,1,0),"")</f>
        <v/>
      </c>
      <c r="G119" s="1" t="str">
        <f>IFERROR(VLOOKUP(B119,カレンダー!$X$12:$X$41,1,0),"")</f>
        <v/>
      </c>
      <c r="H119" t="str">
        <f t="shared" si="5"/>
        <v/>
      </c>
    </row>
    <row r="120" spans="1:8" x14ac:dyDescent="0.4">
      <c r="A120">
        <v>118</v>
      </c>
      <c r="B120" s="1">
        <f>DATE(カレンダー!$A$1,カレンダー!$C$1,1)+A120</f>
        <v>45776</v>
      </c>
      <c r="C120" t="str">
        <f t="shared" si="3"/>
        <v>4</v>
      </c>
      <c r="D120" s="1" t="str">
        <f t="shared" si="4"/>
        <v>火</v>
      </c>
      <c r="E120" t="str">
        <f>IF(カレンダー!$X$5="する",IFERROR(VLOOKUP(B120,syukujitsu!$A:$B,2,0),""),"")</f>
        <v>昭和の日</v>
      </c>
      <c r="F120" t="str">
        <f>IFERROR(VLOOKUP(D120,カレンダー!$X$7:$X$11,1,0),"")</f>
        <v/>
      </c>
      <c r="G120" s="1" t="str">
        <f>IFERROR(VLOOKUP(B120,カレンダー!$X$12:$X$41,1,0),"")</f>
        <v/>
      </c>
      <c r="H120" t="str">
        <f t="shared" si="5"/>
        <v>休日</v>
      </c>
    </row>
    <row r="121" spans="1:8" x14ac:dyDescent="0.4">
      <c r="A121">
        <v>119</v>
      </c>
      <c r="B121" s="1">
        <f>DATE(カレンダー!$A$1,カレンダー!$C$1,1)+A121</f>
        <v>45777</v>
      </c>
      <c r="C121" t="str">
        <f t="shared" si="3"/>
        <v>4</v>
      </c>
      <c r="D121" s="1" t="str">
        <f t="shared" si="4"/>
        <v>水</v>
      </c>
      <c r="E121" t="str">
        <f>IF(カレンダー!$X$5="する",IFERROR(VLOOKUP(B121,syukujitsu!$A:$B,2,0),""),"")</f>
        <v/>
      </c>
      <c r="F121" t="str">
        <f>IFERROR(VLOOKUP(D121,カレンダー!$X$7:$X$11,1,0),"")</f>
        <v/>
      </c>
      <c r="G121" s="1" t="str">
        <f>IFERROR(VLOOKUP(B121,カレンダー!$X$12:$X$41,1,0),"")</f>
        <v/>
      </c>
      <c r="H121" t="str">
        <f t="shared" si="5"/>
        <v/>
      </c>
    </row>
    <row r="122" spans="1:8" x14ac:dyDescent="0.4">
      <c r="A122">
        <v>120</v>
      </c>
      <c r="B122" s="1">
        <f>DATE(カレンダー!$A$1,カレンダー!$C$1,1)+A122</f>
        <v>45778</v>
      </c>
      <c r="C122" t="str">
        <f t="shared" si="3"/>
        <v>5</v>
      </c>
      <c r="D122" s="1" t="str">
        <f t="shared" si="4"/>
        <v>木</v>
      </c>
      <c r="E122" t="str">
        <f>IF(カレンダー!$X$5="する",IFERROR(VLOOKUP(B122,syukujitsu!$A:$B,2,0),""),"")</f>
        <v/>
      </c>
      <c r="F122" t="str">
        <f>IFERROR(VLOOKUP(D122,カレンダー!$X$7:$X$11,1,0),"")</f>
        <v/>
      </c>
      <c r="G122" s="1" t="str">
        <f>IFERROR(VLOOKUP(B122,カレンダー!$X$12:$X$41,1,0),"")</f>
        <v/>
      </c>
      <c r="H122" t="str">
        <f t="shared" si="5"/>
        <v/>
      </c>
    </row>
    <row r="123" spans="1:8" x14ac:dyDescent="0.4">
      <c r="A123">
        <v>121</v>
      </c>
      <c r="B123" s="1">
        <f>DATE(カレンダー!$A$1,カレンダー!$C$1,1)+A123</f>
        <v>45779</v>
      </c>
      <c r="C123" t="str">
        <f t="shared" si="3"/>
        <v>5</v>
      </c>
      <c r="D123" s="1" t="str">
        <f t="shared" si="4"/>
        <v>金</v>
      </c>
      <c r="E123" t="str">
        <f>IF(カレンダー!$X$5="する",IFERROR(VLOOKUP(B123,syukujitsu!$A:$B,2,0),""),"")</f>
        <v/>
      </c>
      <c r="F123" t="str">
        <f>IFERROR(VLOOKUP(D123,カレンダー!$X$7:$X$11,1,0),"")</f>
        <v/>
      </c>
      <c r="G123" s="1" t="str">
        <f>IFERROR(VLOOKUP(B123,カレンダー!$X$12:$X$41,1,0),"")</f>
        <v/>
      </c>
      <c r="H123" t="str">
        <f t="shared" si="5"/>
        <v/>
      </c>
    </row>
    <row r="124" spans="1:8" x14ac:dyDescent="0.4">
      <c r="A124">
        <v>122</v>
      </c>
      <c r="B124" s="1">
        <f>DATE(カレンダー!$A$1,カレンダー!$C$1,1)+A124</f>
        <v>45780</v>
      </c>
      <c r="C124" t="str">
        <f t="shared" si="3"/>
        <v>5</v>
      </c>
      <c r="D124" s="1" t="str">
        <f t="shared" si="4"/>
        <v>土</v>
      </c>
      <c r="E124" t="str">
        <f>IF(カレンダー!$X$5="する",IFERROR(VLOOKUP(B124,syukujitsu!$A:$B,2,0),""),"")</f>
        <v>憲法記念日</v>
      </c>
      <c r="F124" t="str">
        <f>IFERROR(VLOOKUP(D124,カレンダー!$X$7:$X$11,1,0),"")</f>
        <v>土</v>
      </c>
      <c r="G124" s="1" t="str">
        <f>IFERROR(VLOOKUP(B124,カレンダー!$X$12:$X$41,1,0),"")</f>
        <v/>
      </c>
      <c r="H124" t="str">
        <f t="shared" si="5"/>
        <v>休日</v>
      </c>
    </row>
    <row r="125" spans="1:8" x14ac:dyDescent="0.4">
      <c r="A125">
        <v>123</v>
      </c>
      <c r="B125" s="1">
        <f>DATE(カレンダー!$A$1,カレンダー!$C$1,1)+A125</f>
        <v>45781</v>
      </c>
      <c r="C125" t="str">
        <f t="shared" si="3"/>
        <v>5</v>
      </c>
      <c r="D125" s="1" t="str">
        <f t="shared" si="4"/>
        <v>日</v>
      </c>
      <c r="E125" t="str">
        <f>IF(カレンダー!$X$5="する",IFERROR(VLOOKUP(B125,syukujitsu!$A:$B,2,0),""),"")</f>
        <v>みどりの日</v>
      </c>
      <c r="F125" t="str">
        <f>IFERROR(VLOOKUP(D125,カレンダー!$X$7:$X$11,1,0),"")</f>
        <v>日</v>
      </c>
      <c r="G125" s="1" t="str">
        <f>IFERROR(VLOOKUP(B125,カレンダー!$X$12:$X$41,1,0),"")</f>
        <v/>
      </c>
      <c r="H125" t="str">
        <f t="shared" si="5"/>
        <v>休日</v>
      </c>
    </row>
    <row r="126" spans="1:8" x14ac:dyDescent="0.4">
      <c r="A126">
        <v>124</v>
      </c>
      <c r="B126" s="1">
        <f>DATE(カレンダー!$A$1,カレンダー!$C$1,1)+A126</f>
        <v>45782</v>
      </c>
      <c r="C126" t="str">
        <f t="shared" si="3"/>
        <v>5</v>
      </c>
      <c r="D126" s="1" t="str">
        <f t="shared" si="4"/>
        <v>月</v>
      </c>
      <c r="E126" t="str">
        <f>IF(カレンダー!$X$5="する",IFERROR(VLOOKUP(B126,syukujitsu!$A:$B,2,0),""),"")</f>
        <v>こどもの日</v>
      </c>
      <c r="F126" t="str">
        <f>IFERROR(VLOOKUP(D126,カレンダー!$X$7:$X$11,1,0),"")</f>
        <v/>
      </c>
      <c r="G126" s="1" t="str">
        <f>IFERROR(VLOOKUP(B126,カレンダー!$X$12:$X$41,1,0),"")</f>
        <v/>
      </c>
      <c r="H126" t="str">
        <f t="shared" si="5"/>
        <v>休日</v>
      </c>
    </row>
    <row r="127" spans="1:8" x14ac:dyDescent="0.4">
      <c r="A127">
        <v>125</v>
      </c>
      <c r="B127" s="1">
        <f>DATE(カレンダー!$A$1,カレンダー!$C$1,1)+A127</f>
        <v>45783</v>
      </c>
      <c r="C127" t="str">
        <f t="shared" si="3"/>
        <v>5</v>
      </c>
      <c r="D127" s="1" t="str">
        <f t="shared" si="4"/>
        <v>火</v>
      </c>
      <c r="E127" t="str">
        <f>IF(カレンダー!$X$5="する",IFERROR(VLOOKUP(B127,syukujitsu!$A:$B,2,0),""),"")</f>
        <v>休日</v>
      </c>
      <c r="F127" t="str">
        <f>IFERROR(VLOOKUP(D127,カレンダー!$X$7:$X$11,1,0),"")</f>
        <v/>
      </c>
      <c r="G127" s="1" t="str">
        <f>IFERROR(VLOOKUP(B127,カレンダー!$X$12:$X$41,1,0),"")</f>
        <v/>
      </c>
      <c r="H127" t="str">
        <f t="shared" si="5"/>
        <v>休日</v>
      </c>
    </row>
    <row r="128" spans="1:8" x14ac:dyDescent="0.4">
      <c r="A128">
        <v>126</v>
      </c>
      <c r="B128" s="1">
        <f>DATE(カレンダー!$A$1,カレンダー!$C$1,1)+A128</f>
        <v>45784</v>
      </c>
      <c r="C128" t="str">
        <f t="shared" si="3"/>
        <v>5</v>
      </c>
      <c r="D128" s="1" t="str">
        <f t="shared" si="4"/>
        <v>水</v>
      </c>
      <c r="E128" t="str">
        <f>IF(カレンダー!$X$5="する",IFERROR(VLOOKUP(B128,syukujitsu!$A:$B,2,0),""),"")</f>
        <v/>
      </c>
      <c r="F128" t="str">
        <f>IFERROR(VLOOKUP(D128,カレンダー!$X$7:$X$11,1,0),"")</f>
        <v/>
      </c>
      <c r="G128" s="1" t="str">
        <f>IFERROR(VLOOKUP(B128,カレンダー!$X$12:$X$41,1,0),"")</f>
        <v/>
      </c>
      <c r="H128" t="str">
        <f t="shared" si="5"/>
        <v/>
      </c>
    </row>
    <row r="129" spans="1:8" x14ac:dyDescent="0.4">
      <c r="A129">
        <v>127</v>
      </c>
      <c r="B129" s="1">
        <f>DATE(カレンダー!$A$1,カレンダー!$C$1,1)+A129</f>
        <v>45785</v>
      </c>
      <c r="C129" t="str">
        <f t="shared" si="3"/>
        <v>5</v>
      </c>
      <c r="D129" s="1" t="str">
        <f t="shared" si="4"/>
        <v>木</v>
      </c>
      <c r="E129" t="str">
        <f>IF(カレンダー!$X$5="する",IFERROR(VLOOKUP(B129,syukujitsu!$A:$B,2,0),""),"")</f>
        <v/>
      </c>
      <c r="F129" t="str">
        <f>IFERROR(VLOOKUP(D129,カレンダー!$X$7:$X$11,1,0),"")</f>
        <v/>
      </c>
      <c r="G129" s="1" t="str">
        <f>IFERROR(VLOOKUP(B129,カレンダー!$X$12:$X$41,1,0),"")</f>
        <v/>
      </c>
      <c r="H129" t="str">
        <f t="shared" si="5"/>
        <v/>
      </c>
    </row>
    <row r="130" spans="1:8" x14ac:dyDescent="0.4">
      <c r="A130">
        <v>128</v>
      </c>
      <c r="B130" s="1">
        <f>DATE(カレンダー!$A$1,カレンダー!$C$1,1)+A130</f>
        <v>45786</v>
      </c>
      <c r="C130" t="str">
        <f t="shared" si="3"/>
        <v>5</v>
      </c>
      <c r="D130" s="1" t="str">
        <f t="shared" si="4"/>
        <v>金</v>
      </c>
      <c r="E130" t="str">
        <f>IF(カレンダー!$X$5="する",IFERROR(VLOOKUP(B130,syukujitsu!$A:$B,2,0),""),"")</f>
        <v/>
      </c>
      <c r="F130" t="str">
        <f>IFERROR(VLOOKUP(D130,カレンダー!$X$7:$X$11,1,0),"")</f>
        <v/>
      </c>
      <c r="G130" s="1" t="str">
        <f>IFERROR(VLOOKUP(B130,カレンダー!$X$12:$X$41,1,0),"")</f>
        <v/>
      </c>
      <c r="H130" t="str">
        <f t="shared" si="5"/>
        <v/>
      </c>
    </row>
    <row r="131" spans="1:8" x14ac:dyDescent="0.4">
      <c r="A131">
        <v>129</v>
      </c>
      <c r="B131" s="1">
        <f>DATE(カレンダー!$A$1,カレンダー!$C$1,1)+A131</f>
        <v>45787</v>
      </c>
      <c r="C131" t="str">
        <f t="shared" ref="C131:C194" si="6">TEXT(B131,"m")</f>
        <v>5</v>
      </c>
      <c r="D131" s="1" t="str">
        <f t="shared" ref="D131:D194" si="7">TEXT(B131,"aaa")</f>
        <v>土</v>
      </c>
      <c r="E131" t="str">
        <f>IF(カレンダー!$X$5="する",IFERROR(VLOOKUP(B131,syukujitsu!$A:$B,2,0),""),"")</f>
        <v/>
      </c>
      <c r="F131" t="str">
        <f>IFERROR(VLOOKUP(D131,カレンダー!$X$7:$X$11,1,0),"")</f>
        <v>土</v>
      </c>
      <c r="G131" s="1" t="str">
        <f>IFERROR(VLOOKUP(B131,カレンダー!$X$12:$X$41,1,0),"")</f>
        <v/>
      </c>
      <c r="H131" t="str">
        <f t="shared" ref="H131:H194" si="8">IF(OR(E131&lt;&gt;"",F131&lt;&gt;"",G131&lt;&gt;""),"休日","")</f>
        <v>休日</v>
      </c>
    </row>
    <row r="132" spans="1:8" x14ac:dyDescent="0.4">
      <c r="A132">
        <v>130</v>
      </c>
      <c r="B132" s="1">
        <f>DATE(カレンダー!$A$1,カレンダー!$C$1,1)+A132</f>
        <v>45788</v>
      </c>
      <c r="C132" t="str">
        <f t="shared" si="6"/>
        <v>5</v>
      </c>
      <c r="D132" s="1" t="str">
        <f t="shared" si="7"/>
        <v>日</v>
      </c>
      <c r="E132" t="str">
        <f>IF(カレンダー!$X$5="する",IFERROR(VLOOKUP(B132,syukujitsu!$A:$B,2,0),""),"")</f>
        <v/>
      </c>
      <c r="F132" t="str">
        <f>IFERROR(VLOOKUP(D132,カレンダー!$X$7:$X$11,1,0),"")</f>
        <v>日</v>
      </c>
      <c r="G132" s="1" t="str">
        <f>IFERROR(VLOOKUP(B132,カレンダー!$X$12:$X$41,1,0),"")</f>
        <v/>
      </c>
      <c r="H132" t="str">
        <f t="shared" si="8"/>
        <v>休日</v>
      </c>
    </row>
    <row r="133" spans="1:8" x14ac:dyDescent="0.4">
      <c r="A133">
        <v>131</v>
      </c>
      <c r="B133" s="1">
        <f>DATE(カレンダー!$A$1,カレンダー!$C$1,1)+A133</f>
        <v>45789</v>
      </c>
      <c r="C133" t="str">
        <f t="shared" si="6"/>
        <v>5</v>
      </c>
      <c r="D133" s="1" t="str">
        <f t="shared" si="7"/>
        <v>月</v>
      </c>
      <c r="E133" t="str">
        <f>IF(カレンダー!$X$5="する",IFERROR(VLOOKUP(B133,syukujitsu!$A:$B,2,0),""),"")</f>
        <v/>
      </c>
      <c r="F133" t="str">
        <f>IFERROR(VLOOKUP(D133,カレンダー!$X$7:$X$11,1,0),"")</f>
        <v/>
      </c>
      <c r="G133" s="1" t="str">
        <f>IFERROR(VLOOKUP(B133,カレンダー!$X$12:$X$41,1,0),"")</f>
        <v/>
      </c>
      <c r="H133" t="str">
        <f t="shared" si="8"/>
        <v/>
      </c>
    </row>
    <row r="134" spans="1:8" x14ac:dyDescent="0.4">
      <c r="A134">
        <v>132</v>
      </c>
      <c r="B134" s="1">
        <f>DATE(カレンダー!$A$1,カレンダー!$C$1,1)+A134</f>
        <v>45790</v>
      </c>
      <c r="C134" t="str">
        <f t="shared" si="6"/>
        <v>5</v>
      </c>
      <c r="D134" s="1" t="str">
        <f t="shared" si="7"/>
        <v>火</v>
      </c>
      <c r="E134" t="str">
        <f>IF(カレンダー!$X$5="する",IFERROR(VLOOKUP(B134,syukujitsu!$A:$B,2,0),""),"")</f>
        <v/>
      </c>
      <c r="F134" t="str">
        <f>IFERROR(VLOOKUP(D134,カレンダー!$X$7:$X$11,1,0),"")</f>
        <v/>
      </c>
      <c r="G134" s="1" t="str">
        <f>IFERROR(VLOOKUP(B134,カレンダー!$X$12:$X$41,1,0),"")</f>
        <v/>
      </c>
      <c r="H134" t="str">
        <f t="shared" si="8"/>
        <v/>
      </c>
    </row>
    <row r="135" spans="1:8" x14ac:dyDescent="0.4">
      <c r="A135">
        <v>133</v>
      </c>
      <c r="B135" s="1">
        <f>DATE(カレンダー!$A$1,カレンダー!$C$1,1)+A135</f>
        <v>45791</v>
      </c>
      <c r="C135" t="str">
        <f t="shared" si="6"/>
        <v>5</v>
      </c>
      <c r="D135" s="1" t="str">
        <f t="shared" si="7"/>
        <v>水</v>
      </c>
      <c r="E135" t="str">
        <f>IF(カレンダー!$X$5="する",IFERROR(VLOOKUP(B135,syukujitsu!$A:$B,2,0),""),"")</f>
        <v/>
      </c>
      <c r="F135" t="str">
        <f>IFERROR(VLOOKUP(D135,カレンダー!$X$7:$X$11,1,0),"")</f>
        <v/>
      </c>
      <c r="G135" s="1" t="str">
        <f>IFERROR(VLOOKUP(B135,カレンダー!$X$12:$X$41,1,0),"")</f>
        <v/>
      </c>
      <c r="H135" t="str">
        <f t="shared" si="8"/>
        <v/>
      </c>
    </row>
    <row r="136" spans="1:8" x14ac:dyDescent="0.4">
      <c r="A136">
        <v>134</v>
      </c>
      <c r="B136" s="1">
        <f>DATE(カレンダー!$A$1,カレンダー!$C$1,1)+A136</f>
        <v>45792</v>
      </c>
      <c r="C136" t="str">
        <f t="shared" si="6"/>
        <v>5</v>
      </c>
      <c r="D136" s="1" t="str">
        <f t="shared" si="7"/>
        <v>木</v>
      </c>
      <c r="E136" t="str">
        <f>IF(カレンダー!$X$5="する",IFERROR(VLOOKUP(B136,syukujitsu!$A:$B,2,0),""),"")</f>
        <v/>
      </c>
      <c r="F136" t="str">
        <f>IFERROR(VLOOKUP(D136,カレンダー!$X$7:$X$11,1,0),"")</f>
        <v/>
      </c>
      <c r="G136" s="1" t="str">
        <f>IFERROR(VLOOKUP(B136,カレンダー!$X$12:$X$41,1,0),"")</f>
        <v/>
      </c>
      <c r="H136" t="str">
        <f t="shared" si="8"/>
        <v/>
      </c>
    </row>
    <row r="137" spans="1:8" x14ac:dyDescent="0.4">
      <c r="A137">
        <v>135</v>
      </c>
      <c r="B137" s="1">
        <f>DATE(カレンダー!$A$1,カレンダー!$C$1,1)+A137</f>
        <v>45793</v>
      </c>
      <c r="C137" t="str">
        <f t="shared" si="6"/>
        <v>5</v>
      </c>
      <c r="D137" s="1" t="str">
        <f t="shared" si="7"/>
        <v>金</v>
      </c>
      <c r="E137" t="str">
        <f>IF(カレンダー!$X$5="する",IFERROR(VLOOKUP(B137,syukujitsu!$A:$B,2,0),""),"")</f>
        <v/>
      </c>
      <c r="F137" t="str">
        <f>IFERROR(VLOOKUP(D137,カレンダー!$X$7:$X$11,1,0),"")</f>
        <v/>
      </c>
      <c r="G137" s="1" t="str">
        <f>IFERROR(VLOOKUP(B137,カレンダー!$X$12:$X$41,1,0),"")</f>
        <v/>
      </c>
      <c r="H137" t="str">
        <f t="shared" si="8"/>
        <v/>
      </c>
    </row>
    <row r="138" spans="1:8" x14ac:dyDescent="0.4">
      <c r="A138">
        <v>136</v>
      </c>
      <c r="B138" s="1">
        <f>DATE(カレンダー!$A$1,カレンダー!$C$1,1)+A138</f>
        <v>45794</v>
      </c>
      <c r="C138" t="str">
        <f t="shared" si="6"/>
        <v>5</v>
      </c>
      <c r="D138" s="1" t="str">
        <f t="shared" si="7"/>
        <v>土</v>
      </c>
      <c r="E138" t="str">
        <f>IF(カレンダー!$X$5="する",IFERROR(VLOOKUP(B138,syukujitsu!$A:$B,2,0),""),"")</f>
        <v/>
      </c>
      <c r="F138" t="str">
        <f>IFERROR(VLOOKUP(D138,カレンダー!$X$7:$X$11,1,0),"")</f>
        <v>土</v>
      </c>
      <c r="G138" s="1" t="str">
        <f>IFERROR(VLOOKUP(B138,カレンダー!$X$12:$X$41,1,0),"")</f>
        <v/>
      </c>
      <c r="H138" t="str">
        <f t="shared" si="8"/>
        <v>休日</v>
      </c>
    </row>
    <row r="139" spans="1:8" x14ac:dyDescent="0.4">
      <c r="A139">
        <v>137</v>
      </c>
      <c r="B139" s="1">
        <f>DATE(カレンダー!$A$1,カレンダー!$C$1,1)+A139</f>
        <v>45795</v>
      </c>
      <c r="C139" t="str">
        <f t="shared" si="6"/>
        <v>5</v>
      </c>
      <c r="D139" s="1" t="str">
        <f t="shared" si="7"/>
        <v>日</v>
      </c>
      <c r="E139" t="str">
        <f>IF(カレンダー!$X$5="する",IFERROR(VLOOKUP(B139,syukujitsu!$A:$B,2,0),""),"")</f>
        <v/>
      </c>
      <c r="F139" t="str">
        <f>IFERROR(VLOOKUP(D139,カレンダー!$X$7:$X$11,1,0),"")</f>
        <v>日</v>
      </c>
      <c r="G139" s="1" t="str">
        <f>IFERROR(VLOOKUP(B139,カレンダー!$X$12:$X$41,1,0),"")</f>
        <v/>
      </c>
      <c r="H139" t="str">
        <f t="shared" si="8"/>
        <v>休日</v>
      </c>
    </row>
    <row r="140" spans="1:8" x14ac:dyDescent="0.4">
      <c r="A140">
        <v>138</v>
      </c>
      <c r="B140" s="1">
        <f>DATE(カレンダー!$A$1,カレンダー!$C$1,1)+A140</f>
        <v>45796</v>
      </c>
      <c r="C140" t="str">
        <f t="shared" si="6"/>
        <v>5</v>
      </c>
      <c r="D140" s="1" t="str">
        <f t="shared" si="7"/>
        <v>月</v>
      </c>
      <c r="E140" t="str">
        <f>IF(カレンダー!$X$5="する",IFERROR(VLOOKUP(B140,syukujitsu!$A:$B,2,0),""),"")</f>
        <v/>
      </c>
      <c r="F140" t="str">
        <f>IFERROR(VLOOKUP(D140,カレンダー!$X$7:$X$11,1,0),"")</f>
        <v/>
      </c>
      <c r="G140" s="1" t="str">
        <f>IFERROR(VLOOKUP(B140,カレンダー!$X$12:$X$41,1,0),"")</f>
        <v/>
      </c>
      <c r="H140" t="str">
        <f t="shared" si="8"/>
        <v/>
      </c>
    </row>
    <row r="141" spans="1:8" x14ac:dyDescent="0.4">
      <c r="A141">
        <v>139</v>
      </c>
      <c r="B141" s="1">
        <f>DATE(カレンダー!$A$1,カレンダー!$C$1,1)+A141</f>
        <v>45797</v>
      </c>
      <c r="C141" t="str">
        <f t="shared" si="6"/>
        <v>5</v>
      </c>
      <c r="D141" s="1" t="str">
        <f t="shared" si="7"/>
        <v>火</v>
      </c>
      <c r="E141" t="str">
        <f>IF(カレンダー!$X$5="する",IFERROR(VLOOKUP(B141,syukujitsu!$A:$B,2,0),""),"")</f>
        <v/>
      </c>
      <c r="F141" t="str">
        <f>IFERROR(VLOOKUP(D141,カレンダー!$X$7:$X$11,1,0),"")</f>
        <v/>
      </c>
      <c r="G141" s="1" t="str">
        <f>IFERROR(VLOOKUP(B141,カレンダー!$X$12:$X$41,1,0),"")</f>
        <v/>
      </c>
      <c r="H141" t="str">
        <f t="shared" si="8"/>
        <v/>
      </c>
    </row>
    <row r="142" spans="1:8" x14ac:dyDescent="0.4">
      <c r="A142">
        <v>140</v>
      </c>
      <c r="B142" s="1">
        <f>DATE(カレンダー!$A$1,カレンダー!$C$1,1)+A142</f>
        <v>45798</v>
      </c>
      <c r="C142" t="str">
        <f t="shared" si="6"/>
        <v>5</v>
      </c>
      <c r="D142" s="1" t="str">
        <f t="shared" si="7"/>
        <v>水</v>
      </c>
      <c r="E142" t="str">
        <f>IF(カレンダー!$X$5="する",IFERROR(VLOOKUP(B142,syukujitsu!$A:$B,2,0),""),"")</f>
        <v/>
      </c>
      <c r="F142" t="str">
        <f>IFERROR(VLOOKUP(D142,カレンダー!$X$7:$X$11,1,0),"")</f>
        <v/>
      </c>
      <c r="G142" s="1" t="str">
        <f>IFERROR(VLOOKUP(B142,カレンダー!$X$12:$X$41,1,0),"")</f>
        <v/>
      </c>
      <c r="H142" t="str">
        <f t="shared" si="8"/>
        <v/>
      </c>
    </row>
    <row r="143" spans="1:8" x14ac:dyDescent="0.4">
      <c r="A143">
        <v>141</v>
      </c>
      <c r="B143" s="1">
        <f>DATE(カレンダー!$A$1,カレンダー!$C$1,1)+A143</f>
        <v>45799</v>
      </c>
      <c r="C143" t="str">
        <f t="shared" si="6"/>
        <v>5</v>
      </c>
      <c r="D143" s="1" t="str">
        <f t="shared" si="7"/>
        <v>木</v>
      </c>
      <c r="E143" t="str">
        <f>IF(カレンダー!$X$5="する",IFERROR(VLOOKUP(B143,syukujitsu!$A:$B,2,0),""),"")</f>
        <v/>
      </c>
      <c r="F143" t="str">
        <f>IFERROR(VLOOKUP(D143,カレンダー!$X$7:$X$11,1,0),"")</f>
        <v/>
      </c>
      <c r="G143" s="1" t="str">
        <f>IFERROR(VLOOKUP(B143,カレンダー!$X$12:$X$41,1,0),"")</f>
        <v/>
      </c>
      <c r="H143" t="str">
        <f t="shared" si="8"/>
        <v/>
      </c>
    </row>
    <row r="144" spans="1:8" x14ac:dyDescent="0.4">
      <c r="A144">
        <v>142</v>
      </c>
      <c r="B144" s="1">
        <f>DATE(カレンダー!$A$1,カレンダー!$C$1,1)+A144</f>
        <v>45800</v>
      </c>
      <c r="C144" t="str">
        <f t="shared" si="6"/>
        <v>5</v>
      </c>
      <c r="D144" s="1" t="str">
        <f t="shared" si="7"/>
        <v>金</v>
      </c>
      <c r="E144" t="str">
        <f>IF(カレンダー!$X$5="する",IFERROR(VLOOKUP(B144,syukujitsu!$A:$B,2,0),""),"")</f>
        <v/>
      </c>
      <c r="F144" t="str">
        <f>IFERROR(VLOOKUP(D144,カレンダー!$X$7:$X$11,1,0),"")</f>
        <v/>
      </c>
      <c r="G144" s="1" t="str">
        <f>IFERROR(VLOOKUP(B144,カレンダー!$X$12:$X$41,1,0),"")</f>
        <v/>
      </c>
      <c r="H144" t="str">
        <f t="shared" si="8"/>
        <v/>
      </c>
    </row>
    <row r="145" spans="1:8" x14ac:dyDescent="0.4">
      <c r="A145">
        <v>143</v>
      </c>
      <c r="B145" s="1">
        <f>DATE(カレンダー!$A$1,カレンダー!$C$1,1)+A145</f>
        <v>45801</v>
      </c>
      <c r="C145" t="str">
        <f t="shared" si="6"/>
        <v>5</v>
      </c>
      <c r="D145" s="1" t="str">
        <f t="shared" si="7"/>
        <v>土</v>
      </c>
      <c r="E145" t="str">
        <f>IF(カレンダー!$X$5="する",IFERROR(VLOOKUP(B145,syukujitsu!$A:$B,2,0),""),"")</f>
        <v/>
      </c>
      <c r="F145" t="str">
        <f>IFERROR(VLOOKUP(D145,カレンダー!$X$7:$X$11,1,0),"")</f>
        <v>土</v>
      </c>
      <c r="G145" s="1" t="str">
        <f>IFERROR(VLOOKUP(B145,カレンダー!$X$12:$X$41,1,0),"")</f>
        <v/>
      </c>
      <c r="H145" t="str">
        <f t="shared" si="8"/>
        <v>休日</v>
      </c>
    </row>
    <row r="146" spans="1:8" x14ac:dyDescent="0.4">
      <c r="A146">
        <v>144</v>
      </c>
      <c r="B146" s="1">
        <f>DATE(カレンダー!$A$1,カレンダー!$C$1,1)+A146</f>
        <v>45802</v>
      </c>
      <c r="C146" t="str">
        <f t="shared" si="6"/>
        <v>5</v>
      </c>
      <c r="D146" s="1" t="str">
        <f t="shared" si="7"/>
        <v>日</v>
      </c>
      <c r="E146" t="str">
        <f>IF(カレンダー!$X$5="する",IFERROR(VLOOKUP(B146,syukujitsu!$A:$B,2,0),""),"")</f>
        <v/>
      </c>
      <c r="F146" t="str">
        <f>IFERROR(VLOOKUP(D146,カレンダー!$X$7:$X$11,1,0),"")</f>
        <v>日</v>
      </c>
      <c r="G146" s="1" t="str">
        <f>IFERROR(VLOOKUP(B146,カレンダー!$X$12:$X$41,1,0),"")</f>
        <v/>
      </c>
      <c r="H146" t="str">
        <f t="shared" si="8"/>
        <v>休日</v>
      </c>
    </row>
    <row r="147" spans="1:8" x14ac:dyDescent="0.4">
      <c r="A147">
        <v>145</v>
      </c>
      <c r="B147" s="1">
        <f>DATE(カレンダー!$A$1,カレンダー!$C$1,1)+A147</f>
        <v>45803</v>
      </c>
      <c r="C147" t="str">
        <f t="shared" si="6"/>
        <v>5</v>
      </c>
      <c r="D147" s="1" t="str">
        <f t="shared" si="7"/>
        <v>月</v>
      </c>
      <c r="E147" t="str">
        <f>IF(カレンダー!$X$5="する",IFERROR(VLOOKUP(B147,syukujitsu!$A:$B,2,0),""),"")</f>
        <v/>
      </c>
      <c r="F147" t="str">
        <f>IFERROR(VLOOKUP(D147,カレンダー!$X$7:$X$11,1,0),"")</f>
        <v/>
      </c>
      <c r="G147" s="1" t="str">
        <f>IFERROR(VLOOKUP(B147,カレンダー!$X$12:$X$41,1,0),"")</f>
        <v/>
      </c>
      <c r="H147" t="str">
        <f t="shared" si="8"/>
        <v/>
      </c>
    </row>
    <row r="148" spans="1:8" x14ac:dyDescent="0.4">
      <c r="A148">
        <v>146</v>
      </c>
      <c r="B148" s="1">
        <f>DATE(カレンダー!$A$1,カレンダー!$C$1,1)+A148</f>
        <v>45804</v>
      </c>
      <c r="C148" t="str">
        <f t="shared" si="6"/>
        <v>5</v>
      </c>
      <c r="D148" s="1" t="str">
        <f t="shared" si="7"/>
        <v>火</v>
      </c>
      <c r="E148" t="str">
        <f>IF(カレンダー!$X$5="する",IFERROR(VLOOKUP(B148,syukujitsu!$A:$B,2,0),""),"")</f>
        <v/>
      </c>
      <c r="F148" t="str">
        <f>IFERROR(VLOOKUP(D148,カレンダー!$X$7:$X$11,1,0),"")</f>
        <v/>
      </c>
      <c r="G148" s="1" t="str">
        <f>IFERROR(VLOOKUP(B148,カレンダー!$X$12:$X$41,1,0),"")</f>
        <v/>
      </c>
      <c r="H148" t="str">
        <f t="shared" si="8"/>
        <v/>
      </c>
    </row>
    <row r="149" spans="1:8" x14ac:dyDescent="0.4">
      <c r="A149">
        <v>147</v>
      </c>
      <c r="B149" s="1">
        <f>DATE(カレンダー!$A$1,カレンダー!$C$1,1)+A149</f>
        <v>45805</v>
      </c>
      <c r="C149" t="str">
        <f t="shared" si="6"/>
        <v>5</v>
      </c>
      <c r="D149" s="1" t="str">
        <f t="shared" si="7"/>
        <v>水</v>
      </c>
      <c r="E149" t="str">
        <f>IF(カレンダー!$X$5="する",IFERROR(VLOOKUP(B149,syukujitsu!$A:$B,2,0),""),"")</f>
        <v/>
      </c>
      <c r="F149" t="str">
        <f>IFERROR(VLOOKUP(D149,カレンダー!$X$7:$X$11,1,0),"")</f>
        <v/>
      </c>
      <c r="G149" s="1" t="str">
        <f>IFERROR(VLOOKUP(B149,カレンダー!$X$12:$X$41,1,0),"")</f>
        <v/>
      </c>
      <c r="H149" t="str">
        <f t="shared" si="8"/>
        <v/>
      </c>
    </row>
    <row r="150" spans="1:8" x14ac:dyDescent="0.4">
      <c r="A150">
        <v>148</v>
      </c>
      <c r="B150" s="1">
        <f>DATE(カレンダー!$A$1,カレンダー!$C$1,1)+A150</f>
        <v>45806</v>
      </c>
      <c r="C150" t="str">
        <f t="shared" si="6"/>
        <v>5</v>
      </c>
      <c r="D150" s="1" t="str">
        <f t="shared" si="7"/>
        <v>木</v>
      </c>
      <c r="E150" t="str">
        <f>IF(カレンダー!$X$5="する",IFERROR(VLOOKUP(B150,syukujitsu!$A:$B,2,0),""),"")</f>
        <v/>
      </c>
      <c r="F150" t="str">
        <f>IFERROR(VLOOKUP(D150,カレンダー!$X$7:$X$11,1,0),"")</f>
        <v/>
      </c>
      <c r="G150" s="1" t="str">
        <f>IFERROR(VLOOKUP(B150,カレンダー!$X$12:$X$41,1,0),"")</f>
        <v/>
      </c>
      <c r="H150" t="str">
        <f t="shared" si="8"/>
        <v/>
      </c>
    </row>
    <row r="151" spans="1:8" x14ac:dyDescent="0.4">
      <c r="A151">
        <v>149</v>
      </c>
      <c r="B151" s="1">
        <f>DATE(カレンダー!$A$1,カレンダー!$C$1,1)+A151</f>
        <v>45807</v>
      </c>
      <c r="C151" t="str">
        <f t="shared" si="6"/>
        <v>5</v>
      </c>
      <c r="D151" s="1" t="str">
        <f t="shared" si="7"/>
        <v>金</v>
      </c>
      <c r="E151" t="str">
        <f>IF(カレンダー!$X$5="する",IFERROR(VLOOKUP(B151,syukujitsu!$A:$B,2,0),""),"")</f>
        <v/>
      </c>
      <c r="F151" t="str">
        <f>IFERROR(VLOOKUP(D151,カレンダー!$X$7:$X$11,1,0),"")</f>
        <v/>
      </c>
      <c r="G151" s="1" t="str">
        <f>IFERROR(VLOOKUP(B151,カレンダー!$X$12:$X$41,1,0),"")</f>
        <v/>
      </c>
      <c r="H151" t="str">
        <f t="shared" si="8"/>
        <v/>
      </c>
    </row>
    <row r="152" spans="1:8" x14ac:dyDescent="0.4">
      <c r="A152">
        <v>150</v>
      </c>
      <c r="B152" s="1">
        <f>DATE(カレンダー!$A$1,カレンダー!$C$1,1)+A152</f>
        <v>45808</v>
      </c>
      <c r="C152" t="str">
        <f t="shared" si="6"/>
        <v>5</v>
      </c>
      <c r="D152" s="1" t="str">
        <f t="shared" si="7"/>
        <v>土</v>
      </c>
      <c r="E152" t="str">
        <f>IF(カレンダー!$X$5="する",IFERROR(VLOOKUP(B152,syukujitsu!$A:$B,2,0),""),"")</f>
        <v/>
      </c>
      <c r="F152" t="str">
        <f>IFERROR(VLOOKUP(D152,カレンダー!$X$7:$X$11,1,0),"")</f>
        <v>土</v>
      </c>
      <c r="G152" s="1" t="str">
        <f>IFERROR(VLOOKUP(B152,カレンダー!$X$12:$X$41,1,0),"")</f>
        <v/>
      </c>
      <c r="H152" t="str">
        <f t="shared" si="8"/>
        <v>休日</v>
      </c>
    </row>
    <row r="153" spans="1:8" x14ac:dyDescent="0.4">
      <c r="A153">
        <v>151</v>
      </c>
      <c r="B153" s="1">
        <f>DATE(カレンダー!$A$1,カレンダー!$C$1,1)+A153</f>
        <v>45809</v>
      </c>
      <c r="C153" t="str">
        <f t="shared" si="6"/>
        <v>6</v>
      </c>
      <c r="D153" s="1" t="str">
        <f t="shared" si="7"/>
        <v>日</v>
      </c>
      <c r="E153" t="str">
        <f>IF(カレンダー!$X$5="する",IFERROR(VLOOKUP(B153,syukujitsu!$A:$B,2,0),""),"")</f>
        <v/>
      </c>
      <c r="F153" t="str">
        <f>IFERROR(VLOOKUP(D153,カレンダー!$X$7:$X$11,1,0),"")</f>
        <v>日</v>
      </c>
      <c r="G153" s="1" t="str">
        <f>IFERROR(VLOOKUP(B153,カレンダー!$X$12:$X$41,1,0),"")</f>
        <v/>
      </c>
      <c r="H153" t="str">
        <f t="shared" si="8"/>
        <v>休日</v>
      </c>
    </row>
    <row r="154" spans="1:8" x14ac:dyDescent="0.4">
      <c r="A154">
        <v>152</v>
      </c>
      <c r="B154" s="1">
        <f>DATE(カレンダー!$A$1,カレンダー!$C$1,1)+A154</f>
        <v>45810</v>
      </c>
      <c r="C154" t="str">
        <f t="shared" si="6"/>
        <v>6</v>
      </c>
      <c r="D154" s="1" t="str">
        <f t="shared" si="7"/>
        <v>月</v>
      </c>
      <c r="E154" t="str">
        <f>IF(カレンダー!$X$5="する",IFERROR(VLOOKUP(B154,syukujitsu!$A:$B,2,0),""),"")</f>
        <v/>
      </c>
      <c r="F154" t="str">
        <f>IFERROR(VLOOKUP(D154,カレンダー!$X$7:$X$11,1,0),"")</f>
        <v/>
      </c>
      <c r="G154" s="1" t="str">
        <f>IFERROR(VLOOKUP(B154,カレンダー!$X$12:$X$41,1,0),"")</f>
        <v/>
      </c>
      <c r="H154" t="str">
        <f t="shared" si="8"/>
        <v/>
      </c>
    </row>
    <row r="155" spans="1:8" x14ac:dyDescent="0.4">
      <c r="A155">
        <v>153</v>
      </c>
      <c r="B155" s="1">
        <f>DATE(カレンダー!$A$1,カレンダー!$C$1,1)+A155</f>
        <v>45811</v>
      </c>
      <c r="C155" t="str">
        <f t="shared" si="6"/>
        <v>6</v>
      </c>
      <c r="D155" s="1" t="str">
        <f t="shared" si="7"/>
        <v>火</v>
      </c>
      <c r="E155" t="str">
        <f>IF(カレンダー!$X$5="する",IFERROR(VLOOKUP(B155,syukujitsu!$A:$B,2,0),""),"")</f>
        <v/>
      </c>
      <c r="F155" t="str">
        <f>IFERROR(VLOOKUP(D155,カレンダー!$X$7:$X$11,1,0),"")</f>
        <v/>
      </c>
      <c r="G155" s="1" t="str">
        <f>IFERROR(VLOOKUP(B155,カレンダー!$X$12:$X$41,1,0),"")</f>
        <v/>
      </c>
      <c r="H155" t="str">
        <f t="shared" si="8"/>
        <v/>
      </c>
    </row>
    <row r="156" spans="1:8" x14ac:dyDescent="0.4">
      <c r="A156">
        <v>154</v>
      </c>
      <c r="B156" s="1">
        <f>DATE(カレンダー!$A$1,カレンダー!$C$1,1)+A156</f>
        <v>45812</v>
      </c>
      <c r="C156" t="str">
        <f t="shared" si="6"/>
        <v>6</v>
      </c>
      <c r="D156" s="1" t="str">
        <f t="shared" si="7"/>
        <v>水</v>
      </c>
      <c r="E156" t="str">
        <f>IF(カレンダー!$X$5="する",IFERROR(VLOOKUP(B156,syukujitsu!$A:$B,2,0),""),"")</f>
        <v/>
      </c>
      <c r="F156" t="str">
        <f>IFERROR(VLOOKUP(D156,カレンダー!$X$7:$X$11,1,0),"")</f>
        <v/>
      </c>
      <c r="G156" s="1" t="str">
        <f>IFERROR(VLOOKUP(B156,カレンダー!$X$12:$X$41,1,0),"")</f>
        <v/>
      </c>
      <c r="H156" t="str">
        <f t="shared" si="8"/>
        <v/>
      </c>
    </row>
    <row r="157" spans="1:8" x14ac:dyDescent="0.4">
      <c r="A157">
        <v>155</v>
      </c>
      <c r="B157" s="1">
        <f>DATE(カレンダー!$A$1,カレンダー!$C$1,1)+A157</f>
        <v>45813</v>
      </c>
      <c r="C157" t="str">
        <f t="shared" si="6"/>
        <v>6</v>
      </c>
      <c r="D157" s="1" t="str">
        <f t="shared" si="7"/>
        <v>木</v>
      </c>
      <c r="E157" t="str">
        <f>IF(カレンダー!$X$5="する",IFERROR(VLOOKUP(B157,syukujitsu!$A:$B,2,0),""),"")</f>
        <v/>
      </c>
      <c r="F157" t="str">
        <f>IFERROR(VLOOKUP(D157,カレンダー!$X$7:$X$11,1,0),"")</f>
        <v/>
      </c>
      <c r="G157" s="1" t="str">
        <f>IFERROR(VLOOKUP(B157,カレンダー!$X$12:$X$41,1,0),"")</f>
        <v/>
      </c>
      <c r="H157" t="str">
        <f t="shared" si="8"/>
        <v/>
      </c>
    </row>
    <row r="158" spans="1:8" x14ac:dyDescent="0.4">
      <c r="A158">
        <v>156</v>
      </c>
      <c r="B158" s="1">
        <f>DATE(カレンダー!$A$1,カレンダー!$C$1,1)+A158</f>
        <v>45814</v>
      </c>
      <c r="C158" t="str">
        <f t="shared" si="6"/>
        <v>6</v>
      </c>
      <c r="D158" s="1" t="str">
        <f t="shared" si="7"/>
        <v>金</v>
      </c>
      <c r="E158" t="str">
        <f>IF(カレンダー!$X$5="する",IFERROR(VLOOKUP(B158,syukujitsu!$A:$B,2,0),""),"")</f>
        <v/>
      </c>
      <c r="F158" t="str">
        <f>IFERROR(VLOOKUP(D158,カレンダー!$X$7:$X$11,1,0),"")</f>
        <v/>
      </c>
      <c r="G158" s="1" t="str">
        <f>IFERROR(VLOOKUP(B158,カレンダー!$X$12:$X$41,1,0),"")</f>
        <v/>
      </c>
      <c r="H158" t="str">
        <f t="shared" si="8"/>
        <v/>
      </c>
    </row>
    <row r="159" spans="1:8" x14ac:dyDescent="0.4">
      <c r="A159">
        <v>157</v>
      </c>
      <c r="B159" s="1">
        <f>DATE(カレンダー!$A$1,カレンダー!$C$1,1)+A159</f>
        <v>45815</v>
      </c>
      <c r="C159" t="str">
        <f t="shared" si="6"/>
        <v>6</v>
      </c>
      <c r="D159" s="1" t="str">
        <f t="shared" si="7"/>
        <v>土</v>
      </c>
      <c r="E159" t="str">
        <f>IF(カレンダー!$X$5="する",IFERROR(VLOOKUP(B159,syukujitsu!$A:$B,2,0),""),"")</f>
        <v/>
      </c>
      <c r="F159" t="str">
        <f>IFERROR(VLOOKUP(D159,カレンダー!$X$7:$X$11,1,0),"")</f>
        <v>土</v>
      </c>
      <c r="G159" s="1" t="str">
        <f>IFERROR(VLOOKUP(B159,カレンダー!$X$12:$X$41,1,0),"")</f>
        <v/>
      </c>
      <c r="H159" t="str">
        <f t="shared" si="8"/>
        <v>休日</v>
      </c>
    </row>
    <row r="160" spans="1:8" x14ac:dyDescent="0.4">
      <c r="A160">
        <v>158</v>
      </c>
      <c r="B160" s="1">
        <f>DATE(カレンダー!$A$1,カレンダー!$C$1,1)+A160</f>
        <v>45816</v>
      </c>
      <c r="C160" t="str">
        <f t="shared" si="6"/>
        <v>6</v>
      </c>
      <c r="D160" s="1" t="str">
        <f t="shared" si="7"/>
        <v>日</v>
      </c>
      <c r="E160" t="str">
        <f>IF(カレンダー!$X$5="する",IFERROR(VLOOKUP(B160,syukujitsu!$A:$B,2,0),""),"")</f>
        <v/>
      </c>
      <c r="F160" t="str">
        <f>IFERROR(VLOOKUP(D160,カレンダー!$X$7:$X$11,1,0),"")</f>
        <v>日</v>
      </c>
      <c r="G160" s="1" t="str">
        <f>IFERROR(VLOOKUP(B160,カレンダー!$X$12:$X$41,1,0),"")</f>
        <v/>
      </c>
      <c r="H160" t="str">
        <f t="shared" si="8"/>
        <v>休日</v>
      </c>
    </row>
    <row r="161" spans="1:8" x14ac:dyDescent="0.4">
      <c r="A161">
        <v>159</v>
      </c>
      <c r="B161" s="1">
        <f>DATE(カレンダー!$A$1,カレンダー!$C$1,1)+A161</f>
        <v>45817</v>
      </c>
      <c r="C161" t="str">
        <f t="shared" si="6"/>
        <v>6</v>
      </c>
      <c r="D161" s="1" t="str">
        <f t="shared" si="7"/>
        <v>月</v>
      </c>
      <c r="E161" t="str">
        <f>IF(カレンダー!$X$5="する",IFERROR(VLOOKUP(B161,syukujitsu!$A:$B,2,0),""),"")</f>
        <v/>
      </c>
      <c r="F161" t="str">
        <f>IFERROR(VLOOKUP(D161,カレンダー!$X$7:$X$11,1,0),"")</f>
        <v/>
      </c>
      <c r="G161" s="1" t="str">
        <f>IFERROR(VLOOKUP(B161,カレンダー!$X$12:$X$41,1,0),"")</f>
        <v/>
      </c>
      <c r="H161" t="str">
        <f t="shared" si="8"/>
        <v/>
      </c>
    </row>
    <row r="162" spans="1:8" x14ac:dyDescent="0.4">
      <c r="A162">
        <v>160</v>
      </c>
      <c r="B162" s="1">
        <f>DATE(カレンダー!$A$1,カレンダー!$C$1,1)+A162</f>
        <v>45818</v>
      </c>
      <c r="C162" t="str">
        <f t="shared" si="6"/>
        <v>6</v>
      </c>
      <c r="D162" s="1" t="str">
        <f t="shared" si="7"/>
        <v>火</v>
      </c>
      <c r="E162" t="str">
        <f>IF(カレンダー!$X$5="する",IFERROR(VLOOKUP(B162,syukujitsu!$A:$B,2,0),""),"")</f>
        <v/>
      </c>
      <c r="F162" t="str">
        <f>IFERROR(VLOOKUP(D162,カレンダー!$X$7:$X$11,1,0),"")</f>
        <v/>
      </c>
      <c r="G162" s="1" t="str">
        <f>IFERROR(VLOOKUP(B162,カレンダー!$X$12:$X$41,1,0),"")</f>
        <v/>
      </c>
      <c r="H162" t="str">
        <f t="shared" si="8"/>
        <v/>
      </c>
    </row>
    <row r="163" spans="1:8" x14ac:dyDescent="0.4">
      <c r="A163">
        <v>161</v>
      </c>
      <c r="B163" s="1">
        <f>DATE(カレンダー!$A$1,カレンダー!$C$1,1)+A163</f>
        <v>45819</v>
      </c>
      <c r="C163" t="str">
        <f t="shared" si="6"/>
        <v>6</v>
      </c>
      <c r="D163" s="1" t="str">
        <f t="shared" si="7"/>
        <v>水</v>
      </c>
      <c r="E163" t="str">
        <f>IF(カレンダー!$X$5="する",IFERROR(VLOOKUP(B163,syukujitsu!$A:$B,2,0),""),"")</f>
        <v/>
      </c>
      <c r="F163" t="str">
        <f>IFERROR(VLOOKUP(D163,カレンダー!$X$7:$X$11,1,0),"")</f>
        <v/>
      </c>
      <c r="G163" s="1" t="str">
        <f>IFERROR(VLOOKUP(B163,カレンダー!$X$12:$X$41,1,0),"")</f>
        <v/>
      </c>
      <c r="H163" t="str">
        <f t="shared" si="8"/>
        <v/>
      </c>
    </row>
    <row r="164" spans="1:8" x14ac:dyDescent="0.4">
      <c r="A164">
        <v>162</v>
      </c>
      <c r="B164" s="1">
        <f>DATE(カレンダー!$A$1,カレンダー!$C$1,1)+A164</f>
        <v>45820</v>
      </c>
      <c r="C164" t="str">
        <f t="shared" si="6"/>
        <v>6</v>
      </c>
      <c r="D164" s="1" t="str">
        <f t="shared" si="7"/>
        <v>木</v>
      </c>
      <c r="E164" t="str">
        <f>IF(カレンダー!$X$5="する",IFERROR(VLOOKUP(B164,syukujitsu!$A:$B,2,0),""),"")</f>
        <v/>
      </c>
      <c r="F164" t="str">
        <f>IFERROR(VLOOKUP(D164,カレンダー!$X$7:$X$11,1,0),"")</f>
        <v/>
      </c>
      <c r="G164" s="1" t="str">
        <f>IFERROR(VLOOKUP(B164,カレンダー!$X$12:$X$41,1,0),"")</f>
        <v/>
      </c>
      <c r="H164" t="str">
        <f t="shared" si="8"/>
        <v/>
      </c>
    </row>
    <row r="165" spans="1:8" x14ac:dyDescent="0.4">
      <c r="A165">
        <v>163</v>
      </c>
      <c r="B165" s="1">
        <f>DATE(カレンダー!$A$1,カレンダー!$C$1,1)+A165</f>
        <v>45821</v>
      </c>
      <c r="C165" t="str">
        <f t="shared" si="6"/>
        <v>6</v>
      </c>
      <c r="D165" s="1" t="str">
        <f t="shared" si="7"/>
        <v>金</v>
      </c>
      <c r="E165" t="str">
        <f>IF(カレンダー!$X$5="する",IFERROR(VLOOKUP(B165,syukujitsu!$A:$B,2,0),""),"")</f>
        <v/>
      </c>
      <c r="F165" t="str">
        <f>IFERROR(VLOOKUP(D165,カレンダー!$X$7:$X$11,1,0),"")</f>
        <v/>
      </c>
      <c r="G165" s="1" t="str">
        <f>IFERROR(VLOOKUP(B165,カレンダー!$X$12:$X$41,1,0),"")</f>
        <v/>
      </c>
      <c r="H165" t="str">
        <f t="shared" si="8"/>
        <v/>
      </c>
    </row>
    <row r="166" spans="1:8" x14ac:dyDescent="0.4">
      <c r="A166">
        <v>164</v>
      </c>
      <c r="B166" s="1">
        <f>DATE(カレンダー!$A$1,カレンダー!$C$1,1)+A166</f>
        <v>45822</v>
      </c>
      <c r="C166" t="str">
        <f t="shared" si="6"/>
        <v>6</v>
      </c>
      <c r="D166" s="1" t="str">
        <f t="shared" si="7"/>
        <v>土</v>
      </c>
      <c r="E166" t="str">
        <f>IF(カレンダー!$X$5="する",IFERROR(VLOOKUP(B166,syukujitsu!$A:$B,2,0),""),"")</f>
        <v/>
      </c>
      <c r="F166" t="str">
        <f>IFERROR(VLOOKUP(D166,カレンダー!$X$7:$X$11,1,0),"")</f>
        <v>土</v>
      </c>
      <c r="G166" s="1" t="str">
        <f>IFERROR(VLOOKUP(B166,カレンダー!$X$12:$X$41,1,0),"")</f>
        <v/>
      </c>
      <c r="H166" t="str">
        <f t="shared" si="8"/>
        <v>休日</v>
      </c>
    </row>
    <row r="167" spans="1:8" x14ac:dyDescent="0.4">
      <c r="A167">
        <v>165</v>
      </c>
      <c r="B167" s="1">
        <f>DATE(カレンダー!$A$1,カレンダー!$C$1,1)+A167</f>
        <v>45823</v>
      </c>
      <c r="C167" t="str">
        <f t="shared" si="6"/>
        <v>6</v>
      </c>
      <c r="D167" s="1" t="str">
        <f t="shared" si="7"/>
        <v>日</v>
      </c>
      <c r="E167" t="str">
        <f>IF(カレンダー!$X$5="する",IFERROR(VLOOKUP(B167,syukujitsu!$A:$B,2,0),""),"")</f>
        <v/>
      </c>
      <c r="F167" t="str">
        <f>IFERROR(VLOOKUP(D167,カレンダー!$X$7:$X$11,1,0),"")</f>
        <v>日</v>
      </c>
      <c r="G167" s="1" t="str">
        <f>IFERROR(VLOOKUP(B167,カレンダー!$X$12:$X$41,1,0),"")</f>
        <v/>
      </c>
      <c r="H167" t="str">
        <f t="shared" si="8"/>
        <v>休日</v>
      </c>
    </row>
    <row r="168" spans="1:8" x14ac:dyDescent="0.4">
      <c r="A168">
        <v>166</v>
      </c>
      <c r="B168" s="1">
        <f>DATE(カレンダー!$A$1,カレンダー!$C$1,1)+A168</f>
        <v>45824</v>
      </c>
      <c r="C168" t="str">
        <f t="shared" si="6"/>
        <v>6</v>
      </c>
      <c r="D168" s="1" t="str">
        <f t="shared" si="7"/>
        <v>月</v>
      </c>
      <c r="E168" t="str">
        <f>IF(カレンダー!$X$5="する",IFERROR(VLOOKUP(B168,syukujitsu!$A:$B,2,0),""),"")</f>
        <v/>
      </c>
      <c r="F168" t="str">
        <f>IFERROR(VLOOKUP(D168,カレンダー!$X$7:$X$11,1,0),"")</f>
        <v/>
      </c>
      <c r="G168" s="1" t="str">
        <f>IFERROR(VLOOKUP(B168,カレンダー!$X$12:$X$41,1,0),"")</f>
        <v/>
      </c>
      <c r="H168" t="str">
        <f t="shared" si="8"/>
        <v/>
      </c>
    </row>
    <row r="169" spans="1:8" x14ac:dyDescent="0.4">
      <c r="A169">
        <v>167</v>
      </c>
      <c r="B169" s="1">
        <f>DATE(カレンダー!$A$1,カレンダー!$C$1,1)+A169</f>
        <v>45825</v>
      </c>
      <c r="C169" t="str">
        <f t="shared" si="6"/>
        <v>6</v>
      </c>
      <c r="D169" s="1" t="str">
        <f t="shared" si="7"/>
        <v>火</v>
      </c>
      <c r="E169" t="str">
        <f>IF(カレンダー!$X$5="する",IFERROR(VLOOKUP(B169,syukujitsu!$A:$B,2,0),""),"")</f>
        <v/>
      </c>
      <c r="F169" t="str">
        <f>IFERROR(VLOOKUP(D169,カレンダー!$X$7:$X$11,1,0),"")</f>
        <v/>
      </c>
      <c r="G169" s="1" t="str">
        <f>IFERROR(VLOOKUP(B169,カレンダー!$X$12:$X$41,1,0),"")</f>
        <v/>
      </c>
      <c r="H169" t="str">
        <f t="shared" si="8"/>
        <v/>
      </c>
    </row>
    <row r="170" spans="1:8" x14ac:dyDescent="0.4">
      <c r="A170">
        <v>168</v>
      </c>
      <c r="B170" s="1">
        <f>DATE(カレンダー!$A$1,カレンダー!$C$1,1)+A170</f>
        <v>45826</v>
      </c>
      <c r="C170" t="str">
        <f t="shared" si="6"/>
        <v>6</v>
      </c>
      <c r="D170" s="1" t="str">
        <f t="shared" si="7"/>
        <v>水</v>
      </c>
      <c r="E170" t="str">
        <f>IF(カレンダー!$X$5="する",IFERROR(VLOOKUP(B170,syukujitsu!$A:$B,2,0),""),"")</f>
        <v/>
      </c>
      <c r="F170" t="str">
        <f>IFERROR(VLOOKUP(D170,カレンダー!$X$7:$X$11,1,0),"")</f>
        <v/>
      </c>
      <c r="G170" s="1" t="str">
        <f>IFERROR(VLOOKUP(B170,カレンダー!$X$12:$X$41,1,0),"")</f>
        <v/>
      </c>
      <c r="H170" t="str">
        <f t="shared" si="8"/>
        <v/>
      </c>
    </row>
    <row r="171" spans="1:8" x14ac:dyDescent="0.4">
      <c r="A171">
        <v>169</v>
      </c>
      <c r="B171" s="1">
        <f>DATE(カレンダー!$A$1,カレンダー!$C$1,1)+A171</f>
        <v>45827</v>
      </c>
      <c r="C171" t="str">
        <f t="shared" si="6"/>
        <v>6</v>
      </c>
      <c r="D171" s="1" t="str">
        <f t="shared" si="7"/>
        <v>木</v>
      </c>
      <c r="E171" t="str">
        <f>IF(カレンダー!$X$5="する",IFERROR(VLOOKUP(B171,syukujitsu!$A:$B,2,0),""),"")</f>
        <v/>
      </c>
      <c r="F171" t="str">
        <f>IFERROR(VLOOKUP(D171,カレンダー!$X$7:$X$11,1,0),"")</f>
        <v/>
      </c>
      <c r="G171" s="1" t="str">
        <f>IFERROR(VLOOKUP(B171,カレンダー!$X$12:$X$41,1,0),"")</f>
        <v/>
      </c>
      <c r="H171" t="str">
        <f t="shared" si="8"/>
        <v/>
      </c>
    </row>
    <row r="172" spans="1:8" x14ac:dyDescent="0.4">
      <c r="A172">
        <v>170</v>
      </c>
      <c r="B172" s="1">
        <f>DATE(カレンダー!$A$1,カレンダー!$C$1,1)+A172</f>
        <v>45828</v>
      </c>
      <c r="C172" t="str">
        <f t="shared" si="6"/>
        <v>6</v>
      </c>
      <c r="D172" s="1" t="str">
        <f t="shared" si="7"/>
        <v>金</v>
      </c>
      <c r="E172" t="str">
        <f>IF(カレンダー!$X$5="する",IFERROR(VLOOKUP(B172,syukujitsu!$A:$B,2,0),""),"")</f>
        <v/>
      </c>
      <c r="F172" t="str">
        <f>IFERROR(VLOOKUP(D172,カレンダー!$X$7:$X$11,1,0),"")</f>
        <v/>
      </c>
      <c r="G172" s="1" t="str">
        <f>IFERROR(VLOOKUP(B172,カレンダー!$X$12:$X$41,1,0),"")</f>
        <v/>
      </c>
      <c r="H172" t="str">
        <f t="shared" si="8"/>
        <v/>
      </c>
    </row>
    <row r="173" spans="1:8" x14ac:dyDescent="0.4">
      <c r="A173">
        <v>171</v>
      </c>
      <c r="B173" s="1">
        <f>DATE(カレンダー!$A$1,カレンダー!$C$1,1)+A173</f>
        <v>45829</v>
      </c>
      <c r="C173" t="str">
        <f t="shared" si="6"/>
        <v>6</v>
      </c>
      <c r="D173" s="1" t="str">
        <f t="shared" si="7"/>
        <v>土</v>
      </c>
      <c r="E173" t="str">
        <f>IF(カレンダー!$X$5="する",IFERROR(VLOOKUP(B173,syukujitsu!$A:$B,2,0),""),"")</f>
        <v/>
      </c>
      <c r="F173" t="str">
        <f>IFERROR(VLOOKUP(D173,カレンダー!$X$7:$X$11,1,0),"")</f>
        <v>土</v>
      </c>
      <c r="G173" s="1" t="str">
        <f>IFERROR(VLOOKUP(B173,カレンダー!$X$12:$X$41,1,0),"")</f>
        <v/>
      </c>
      <c r="H173" t="str">
        <f t="shared" si="8"/>
        <v>休日</v>
      </c>
    </row>
    <row r="174" spans="1:8" x14ac:dyDescent="0.4">
      <c r="A174">
        <v>172</v>
      </c>
      <c r="B174" s="1">
        <f>DATE(カレンダー!$A$1,カレンダー!$C$1,1)+A174</f>
        <v>45830</v>
      </c>
      <c r="C174" t="str">
        <f t="shared" si="6"/>
        <v>6</v>
      </c>
      <c r="D174" s="1" t="str">
        <f t="shared" si="7"/>
        <v>日</v>
      </c>
      <c r="E174" t="str">
        <f>IF(カレンダー!$X$5="する",IFERROR(VLOOKUP(B174,syukujitsu!$A:$B,2,0),""),"")</f>
        <v/>
      </c>
      <c r="F174" t="str">
        <f>IFERROR(VLOOKUP(D174,カレンダー!$X$7:$X$11,1,0),"")</f>
        <v>日</v>
      </c>
      <c r="G174" s="1" t="str">
        <f>IFERROR(VLOOKUP(B174,カレンダー!$X$12:$X$41,1,0),"")</f>
        <v/>
      </c>
      <c r="H174" t="str">
        <f t="shared" si="8"/>
        <v>休日</v>
      </c>
    </row>
    <row r="175" spans="1:8" x14ac:dyDescent="0.4">
      <c r="A175">
        <v>173</v>
      </c>
      <c r="B175" s="1">
        <f>DATE(カレンダー!$A$1,カレンダー!$C$1,1)+A175</f>
        <v>45831</v>
      </c>
      <c r="C175" t="str">
        <f t="shared" si="6"/>
        <v>6</v>
      </c>
      <c r="D175" s="1" t="str">
        <f t="shared" si="7"/>
        <v>月</v>
      </c>
      <c r="E175" t="str">
        <f>IF(カレンダー!$X$5="する",IFERROR(VLOOKUP(B175,syukujitsu!$A:$B,2,0),""),"")</f>
        <v/>
      </c>
      <c r="F175" t="str">
        <f>IFERROR(VLOOKUP(D175,カレンダー!$X$7:$X$11,1,0),"")</f>
        <v/>
      </c>
      <c r="G175" s="1" t="str">
        <f>IFERROR(VLOOKUP(B175,カレンダー!$X$12:$X$41,1,0),"")</f>
        <v/>
      </c>
      <c r="H175" t="str">
        <f t="shared" si="8"/>
        <v/>
      </c>
    </row>
    <row r="176" spans="1:8" x14ac:dyDescent="0.4">
      <c r="A176">
        <v>174</v>
      </c>
      <c r="B176" s="1">
        <f>DATE(カレンダー!$A$1,カレンダー!$C$1,1)+A176</f>
        <v>45832</v>
      </c>
      <c r="C176" t="str">
        <f t="shared" si="6"/>
        <v>6</v>
      </c>
      <c r="D176" s="1" t="str">
        <f t="shared" si="7"/>
        <v>火</v>
      </c>
      <c r="E176" t="str">
        <f>IF(カレンダー!$X$5="する",IFERROR(VLOOKUP(B176,syukujitsu!$A:$B,2,0),""),"")</f>
        <v/>
      </c>
      <c r="F176" t="str">
        <f>IFERROR(VLOOKUP(D176,カレンダー!$X$7:$X$11,1,0),"")</f>
        <v/>
      </c>
      <c r="G176" s="1" t="str">
        <f>IFERROR(VLOOKUP(B176,カレンダー!$X$12:$X$41,1,0),"")</f>
        <v/>
      </c>
      <c r="H176" t="str">
        <f t="shared" si="8"/>
        <v/>
      </c>
    </row>
    <row r="177" spans="1:8" x14ac:dyDescent="0.4">
      <c r="A177">
        <v>175</v>
      </c>
      <c r="B177" s="1">
        <f>DATE(カレンダー!$A$1,カレンダー!$C$1,1)+A177</f>
        <v>45833</v>
      </c>
      <c r="C177" t="str">
        <f t="shared" si="6"/>
        <v>6</v>
      </c>
      <c r="D177" s="1" t="str">
        <f t="shared" si="7"/>
        <v>水</v>
      </c>
      <c r="E177" t="str">
        <f>IF(カレンダー!$X$5="する",IFERROR(VLOOKUP(B177,syukujitsu!$A:$B,2,0),""),"")</f>
        <v/>
      </c>
      <c r="F177" t="str">
        <f>IFERROR(VLOOKUP(D177,カレンダー!$X$7:$X$11,1,0),"")</f>
        <v/>
      </c>
      <c r="G177" s="1" t="str">
        <f>IFERROR(VLOOKUP(B177,カレンダー!$X$12:$X$41,1,0),"")</f>
        <v/>
      </c>
      <c r="H177" t="str">
        <f t="shared" si="8"/>
        <v/>
      </c>
    </row>
    <row r="178" spans="1:8" x14ac:dyDescent="0.4">
      <c r="A178">
        <v>176</v>
      </c>
      <c r="B178" s="1">
        <f>DATE(カレンダー!$A$1,カレンダー!$C$1,1)+A178</f>
        <v>45834</v>
      </c>
      <c r="C178" t="str">
        <f t="shared" si="6"/>
        <v>6</v>
      </c>
      <c r="D178" s="1" t="str">
        <f t="shared" si="7"/>
        <v>木</v>
      </c>
      <c r="E178" t="str">
        <f>IF(カレンダー!$X$5="する",IFERROR(VLOOKUP(B178,syukujitsu!$A:$B,2,0),""),"")</f>
        <v/>
      </c>
      <c r="F178" t="str">
        <f>IFERROR(VLOOKUP(D178,カレンダー!$X$7:$X$11,1,0),"")</f>
        <v/>
      </c>
      <c r="G178" s="1" t="str">
        <f>IFERROR(VLOOKUP(B178,カレンダー!$X$12:$X$41,1,0),"")</f>
        <v/>
      </c>
      <c r="H178" t="str">
        <f t="shared" si="8"/>
        <v/>
      </c>
    </row>
    <row r="179" spans="1:8" x14ac:dyDescent="0.4">
      <c r="A179">
        <v>177</v>
      </c>
      <c r="B179" s="1">
        <f>DATE(カレンダー!$A$1,カレンダー!$C$1,1)+A179</f>
        <v>45835</v>
      </c>
      <c r="C179" t="str">
        <f t="shared" si="6"/>
        <v>6</v>
      </c>
      <c r="D179" s="1" t="str">
        <f t="shared" si="7"/>
        <v>金</v>
      </c>
      <c r="E179" t="str">
        <f>IF(カレンダー!$X$5="する",IFERROR(VLOOKUP(B179,syukujitsu!$A:$B,2,0),""),"")</f>
        <v/>
      </c>
      <c r="F179" t="str">
        <f>IFERROR(VLOOKUP(D179,カレンダー!$X$7:$X$11,1,0),"")</f>
        <v/>
      </c>
      <c r="G179" s="1" t="str">
        <f>IFERROR(VLOOKUP(B179,カレンダー!$X$12:$X$41,1,0),"")</f>
        <v/>
      </c>
      <c r="H179" t="str">
        <f t="shared" si="8"/>
        <v/>
      </c>
    </row>
    <row r="180" spans="1:8" x14ac:dyDescent="0.4">
      <c r="A180">
        <v>178</v>
      </c>
      <c r="B180" s="1">
        <f>DATE(カレンダー!$A$1,カレンダー!$C$1,1)+A180</f>
        <v>45836</v>
      </c>
      <c r="C180" t="str">
        <f t="shared" si="6"/>
        <v>6</v>
      </c>
      <c r="D180" s="1" t="str">
        <f t="shared" si="7"/>
        <v>土</v>
      </c>
      <c r="E180" t="str">
        <f>IF(カレンダー!$X$5="する",IFERROR(VLOOKUP(B180,syukujitsu!$A:$B,2,0),""),"")</f>
        <v/>
      </c>
      <c r="F180" t="str">
        <f>IFERROR(VLOOKUP(D180,カレンダー!$X$7:$X$11,1,0),"")</f>
        <v>土</v>
      </c>
      <c r="G180" s="1" t="str">
        <f>IFERROR(VLOOKUP(B180,カレンダー!$X$12:$X$41,1,0),"")</f>
        <v/>
      </c>
      <c r="H180" t="str">
        <f t="shared" si="8"/>
        <v>休日</v>
      </c>
    </row>
    <row r="181" spans="1:8" x14ac:dyDescent="0.4">
      <c r="A181">
        <v>179</v>
      </c>
      <c r="B181" s="1">
        <f>DATE(カレンダー!$A$1,カレンダー!$C$1,1)+A181</f>
        <v>45837</v>
      </c>
      <c r="C181" t="str">
        <f t="shared" si="6"/>
        <v>6</v>
      </c>
      <c r="D181" s="1" t="str">
        <f t="shared" si="7"/>
        <v>日</v>
      </c>
      <c r="E181" t="str">
        <f>IF(カレンダー!$X$5="する",IFERROR(VLOOKUP(B181,syukujitsu!$A:$B,2,0),""),"")</f>
        <v/>
      </c>
      <c r="F181" t="str">
        <f>IFERROR(VLOOKUP(D181,カレンダー!$X$7:$X$11,1,0),"")</f>
        <v>日</v>
      </c>
      <c r="G181" s="1" t="str">
        <f>IFERROR(VLOOKUP(B181,カレンダー!$X$12:$X$41,1,0),"")</f>
        <v/>
      </c>
      <c r="H181" t="str">
        <f t="shared" si="8"/>
        <v>休日</v>
      </c>
    </row>
    <row r="182" spans="1:8" x14ac:dyDescent="0.4">
      <c r="A182">
        <v>180</v>
      </c>
      <c r="B182" s="1">
        <f>DATE(カレンダー!$A$1,カレンダー!$C$1,1)+A182</f>
        <v>45838</v>
      </c>
      <c r="C182" t="str">
        <f t="shared" si="6"/>
        <v>6</v>
      </c>
      <c r="D182" s="1" t="str">
        <f t="shared" si="7"/>
        <v>月</v>
      </c>
      <c r="E182" t="str">
        <f>IF(カレンダー!$X$5="する",IFERROR(VLOOKUP(B182,syukujitsu!$A:$B,2,0),""),"")</f>
        <v/>
      </c>
      <c r="F182" t="str">
        <f>IFERROR(VLOOKUP(D182,カレンダー!$X$7:$X$11,1,0),"")</f>
        <v/>
      </c>
      <c r="G182" s="1" t="str">
        <f>IFERROR(VLOOKUP(B182,カレンダー!$X$12:$X$41,1,0),"")</f>
        <v/>
      </c>
      <c r="H182" t="str">
        <f t="shared" si="8"/>
        <v/>
      </c>
    </row>
    <row r="183" spans="1:8" x14ac:dyDescent="0.4">
      <c r="A183">
        <v>181</v>
      </c>
      <c r="B183" s="1">
        <f>DATE(カレンダー!$A$1,カレンダー!$C$1,1)+A183</f>
        <v>45839</v>
      </c>
      <c r="C183" t="str">
        <f t="shared" si="6"/>
        <v>7</v>
      </c>
      <c r="D183" s="1" t="str">
        <f t="shared" si="7"/>
        <v>火</v>
      </c>
      <c r="E183" t="str">
        <f>IF(カレンダー!$X$5="する",IFERROR(VLOOKUP(B183,syukujitsu!$A:$B,2,0),""),"")</f>
        <v/>
      </c>
      <c r="F183" t="str">
        <f>IFERROR(VLOOKUP(D183,カレンダー!$X$7:$X$11,1,0),"")</f>
        <v/>
      </c>
      <c r="G183" s="1" t="str">
        <f>IFERROR(VLOOKUP(B183,カレンダー!$X$12:$X$41,1,0),"")</f>
        <v/>
      </c>
      <c r="H183" t="str">
        <f t="shared" si="8"/>
        <v/>
      </c>
    </row>
    <row r="184" spans="1:8" x14ac:dyDescent="0.4">
      <c r="A184">
        <v>182</v>
      </c>
      <c r="B184" s="1">
        <f>DATE(カレンダー!$A$1,カレンダー!$C$1,1)+A184</f>
        <v>45840</v>
      </c>
      <c r="C184" t="str">
        <f t="shared" si="6"/>
        <v>7</v>
      </c>
      <c r="D184" s="1" t="str">
        <f t="shared" si="7"/>
        <v>水</v>
      </c>
      <c r="E184" t="str">
        <f>IF(カレンダー!$X$5="する",IFERROR(VLOOKUP(B184,syukujitsu!$A:$B,2,0),""),"")</f>
        <v/>
      </c>
      <c r="F184" t="str">
        <f>IFERROR(VLOOKUP(D184,カレンダー!$X$7:$X$11,1,0),"")</f>
        <v/>
      </c>
      <c r="G184" s="1" t="str">
        <f>IFERROR(VLOOKUP(B184,カレンダー!$X$12:$X$41,1,0),"")</f>
        <v/>
      </c>
      <c r="H184" t="str">
        <f t="shared" si="8"/>
        <v/>
      </c>
    </row>
    <row r="185" spans="1:8" x14ac:dyDescent="0.4">
      <c r="A185">
        <v>183</v>
      </c>
      <c r="B185" s="1">
        <f>DATE(カレンダー!$A$1,カレンダー!$C$1,1)+A185</f>
        <v>45841</v>
      </c>
      <c r="C185" t="str">
        <f t="shared" si="6"/>
        <v>7</v>
      </c>
      <c r="D185" s="1" t="str">
        <f t="shared" si="7"/>
        <v>木</v>
      </c>
      <c r="E185" t="str">
        <f>IF(カレンダー!$X$5="する",IFERROR(VLOOKUP(B185,syukujitsu!$A:$B,2,0),""),"")</f>
        <v/>
      </c>
      <c r="F185" t="str">
        <f>IFERROR(VLOOKUP(D185,カレンダー!$X$7:$X$11,1,0),"")</f>
        <v/>
      </c>
      <c r="G185" s="1" t="str">
        <f>IFERROR(VLOOKUP(B185,カレンダー!$X$12:$X$41,1,0),"")</f>
        <v/>
      </c>
      <c r="H185" t="str">
        <f t="shared" si="8"/>
        <v/>
      </c>
    </row>
    <row r="186" spans="1:8" x14ac:dyDescent="0.4">
      <c r="A186">
        <v>184</v>
      </c>
      <c r="B186" s="1">
        <f>DATE(カレンダー!$A$1,カレンダー!$C$1,1)+A186</f>
        <v>45842</v>
      </c>
      <c r="C186" t="str">
        <f t="shared" si="6"/>
        <v>7</v>
      </c>
      <c r="D186" s="1" t="str">
        <f t="shared" si="7"/>
        <v>金</v>
      </c>
      <c r="E186" t="str">
        <f>IF(カレンダー!$X$5="する",IFERROR(VLOOKUP(B186,syukujitsu!$A:$B,2,0),""),"")</f>
        <v/>
      </c>
      <c r="F186" t="str">
        <f>IFERROR(VLOOKUP(D186,カレンダー!$X$7:$X$11,1,0),"")</f>
        <v/>
      </c>
      <c r="G186" s="1" t="str">
        <f>IFERROR(VLOOKUP(B186,カレンダー!$X$12:$X$41,1,0),"")</f>
        <v/>
      </c>
      <c r="H186" t="str">
        <f t="shared" si="8"/>
        <v/>
      </c>
    </row>
    <row r="187" spans="1:8" x14ac:dyDescent="0.4">
      <c r="A187">
        <v>185</v>
      </c>
      <c r="B187" s="1">
        <f>DATE(カレンダー!$A$1,カレンダー!$C$1,1)+A187</f>
        <v>45843</v>
      </c>
      <c r="C187" t="str">
        <f t="shared" si="6"/>
        <v>7</v>
      </c>
      <c r="D187" s="1" t="str">
        <f t="shared" si="7"/>
        <v>土</v>
      </c>
      <c r="E187" t="str">
        <f>IF(カレンダー!$X$5="する",IFERROR(VLOOKUP(B187,syukujitsu!$A:$B,2,0),""),"")</f>
        <v/>
      </c>
      <c r="F187" t="str">
        <f>IFERROR(VLOOKUP(D187,カレンダー!$X$7:$X$11,1,0),"")</f>
        <v>土</v>
      </c>
      <c r="G187" s="1" t="str">
        <f>IFERROR(VLOOKUP(B187,カレンダー!$X$12:$X$41,1,0),"")</f>
        <v/>
      </c>
      <c r="H187" t="str">
        <f t="shared" si="8"/>
        <v>休日</v>
      </c>
    </row>
    <row r="188" spans="1:8" x14ac:dyDescent="0.4">
      <c r="A188">
        <v>186</v>
      </c>
      <c r="B188" s="1">
        <f>DATE(カレンダー!$A$1,カレンダー!$C$1,1)+A188</f>
        <v>45844</v>
      </c>
      <c r="C188" t="str">
        <f t="shared" si="6"/>
        <v>7</v>
      </c>
      <c r="D188" s="1" t="str">
        <f t="shared" si="7"/>
        <v>日</v>
      </c>
      <c r="E188" t="str">
        <f>IF(カレンダー!$X$5="する",IFERROR(VLOOKUP(B188,syukujitsu!$A:$B,2,0),""),"")</f>
        <v/>
      </c>
      <c r="F188" t="str">
        <f>IFERROR(VLOOKUP(D188,カレンダー!$X$7:$X$11,1,0),"")</f>
        <v>日</v>
      </c>
      <c r="G188" s="1" t="str">
        <f>IFERROR(VLOOKUP(B188,カレンダー!$X$12:$X$41,1,0),"")</f>
        <v/>
      </c>
      <c r="H188" t="str">
        <f t="shared" si="8"/>
        <v>休日</v>
      </c>
    </row>
    <row r="189" spans="1:8" x14ac:dyDescent="0.4">
      <c r="A189">
        <v>187</v>
      </c>
      <c r="B189" s="1">
        <f>DATE(カレンダー!$A$1,カレンダー!$C$1,1)+A189</f>
        <v>45845</v>
      </c>
      <c r="C189" t="str">
        <f t="shared" si="6"/>
        <v>7</v>
      </c>
      <c r="D189" s="1" t="str">
        <f t="shared" si="7"/>
        <v>月</v>
      </c>
      <c r="E189" t="str">
        <f>IF(カレンダー!$X$5="する",IFERROR(VLOOKUP(B189,syukujitsu!$A:$B,2,0),""),"")</f>
        <v/>
      </c>
      <c r="F189" t="str">
        <f>IFERROR(VLOOKUP(D189,カレンダー!$X$7:$X$11,1,0),"")</f>
        <v/>
      </c>
      <c r="G189" s="1" t="str">
        <f>IFERROR(VLOOKUP(B189,カレンダー!$X$12:$X$41,1,0),"")</f>
        <v/>
      </c>
      <c r="H189" t="str">
        <f t="shared" si="8"/>
        <v/>
      </c>
    </row>
    <row r="190" spans="1:8" x14ac:dyDescent="0.4">
      <c r="A190">
        <v>188</v>
      </c>
      <c r="B190" s="1">
        <f>DATE(カレンダー!$A$1,カレンダー!$C$1,1)+A190</f>
        <v>45846</v>
      </c>
      <c r="C190" t="str">
        <f t="shared" si="6"/>
        <v>7</v>
      </c>
      <c r="D190" s="1" t="str">
        <f t="shared" si="7"/>
        <v>火</v>
      </c>
      <c r="E190" t="str">
        <f>IF(カレンダー!$X$5="する",IFERROR(VLOOKUP(B190,syukujitsu!$A:$B,2,0),""),"")</f>
        <v/>
      </c>
      <c r="F190" t="str">
        <f>IFERROR(VLOOKUP(D190,カレンダー!$X$7:$X$11,1,0),"")</f>
        <v/>
      </c>
      <c r="G190" s="1" t="str">
        <f>IFERROR(VLOOKUP(B190,カレンダー!$X$12:$X$41,1,0),"")</f>
        <v/>
      </c>
      <c r="H190" t="str">
        <f t="shared" si="8"/>
        <v/>
      </c>
    </row>
    <row r="191" spans="1:8" x14ac:dyDescent="0.4">
      <c r="A191">
        <v>189</v>
      </c>
      <c r="B191" s="1">
        <f>DATE(カレンダー!$A$1,カレンダー!$C$1,1)+A191</f>
        <v>45847</v>
      </c>
      <c r="C191" t="str">
        <f t="shared" si="6"/>
        <v>7</v>
      </c>
      <c r="D191" s="1" t="str">
        <f t="shared" si="7"/>
        <v>水</v>
      </c>
      <c r="E191" t="str">
        <f>IF(カレンダー!$X$5="する",IFERROR(VLOOKUP(B191,syukujitsu!$A:$B,2,0),""),"")</f>
        <v/>
      </c>
      <c r="F191" t="str">
        <f>IFERROR(VLOOKUP(D191,カレンダー!$X$7:$X$11,1,0),"")</f>
        <v/>
      </c>
      <c r="G191" s="1" t="str">
        <f>IFERROR(VLOOKUP(B191,カレンダー!$X$12:$X$41,1,0),"")</f>
        <v/>
      </c>
      <c r="H191" t="str">
        <f t="shared" si="8"/>
        <v/>
      </c>
    </row>
    <row r="192" spans="1:8" x14ac:dyDescent="0.4">
      <c r="A192">
        <v>190</v>
      </c>
      <c r="B192" s="1">
        <f>DATE(カレンダー!$A$1,カレンダー!$C$1,1)+A192</f>
        <v>45848</v>
      </c>
      <c r="C192" t="str">
        <f t="shared" si="6"/>
        <v>7</v>
      </c>
      <c r="D192" s="1" t="str">
        <f t="shared" si="7"/>
        <v>木</v>
      </c>
      <c r="E192" t="str">
        <f>IF(カレンダー!$X$5="する",IFERROR(VLOOKUP(B192,syukujitsu!$A:$B,2,0),""),"")</f>
        <v/>
      </c>
      <c r="F192" t="str">
        <f>IFERROR(VLOOKUP(D192,カレンダー!$X$7:$X$11,1,0),"")</f>
        <v/>
      </c>
      <c r="G192" s="1" t="str">
        <f>IFERROR(VLOOKUP(B192,カレンダー!$X$12:$X$41,1,0),"")</f>
        <v/>
      </c>
      <c r="H192" t="str">
        <f t="shared" si="8"/>
        <v/>
      </c>
    </row>
    <row r="193" spans="1:8" x14ac:dyDescent="0.4">
      <c r="A193">
        <v>191</v>
      </c>
      <c r="B193" s="1">
        <f>DATE(カレンダー!$A$1,カレンダー!$C$1,1)+A193</f>
        <v>45849</v>
      </c>
      <c r="C193" t="str">
        <f t="shared" si="6"/>
        <v>7</v>
      </c>
      <c r="D193" s="1" t="str">
        <f t="shared" si="7"/>
        <v>金</v>
      </c>
      <c r="E193" t="str">
        <f>IF(カレンダー!$X$5="する",IFERROR(VLOOKUP(B193,syukujitsu!$A:$B,2,0),""),"")</f>
        <v/>
      </c>
      <c r="F193" t="str">
        <f>IFERROR(VLOOKUP(D193,カレンダー!$X$7:$X$11,1,0),"")</f>
        <v/>
      </c>
      <c r="G193" s="1" t="str">
        <f>IFERROR(VLOOKUP(B193,カレンダー!$X$12:$X$41,1,0),"")</f>
        <v/>
      </c>
      <c r="H193" t="str">
        <f t="shared" si="8"/>
        <v/>
      </c>
    </row>
    <row r="194" spans="1:8" x14ac:dyDescent="0.4">
      <c r="A194">
        <v>192</v>
      </c>
      <c r="B194" s="1">
        <f>DATE(カレンダー!$A$1,カレンダー!$C$1,1)+A194</f>
        <v>45850</v>
      </c>
      <c r="C194" t="str">
        <f t="shared" si="6"/>
        <v>7</v>
      </c>
      <c r="D194" s="1" t="str">
        <f t="shared" si="7"/>
        <v>土</v>
      </c>
      <c r="E194" t="str">
        <f>IF(カレンダー!$X$5="する",IFERROR(VLOOKUP(B194,syukujitsu!$A:$B,2,0),""),"")</f>
        <v/>
      </c>
      <c r="F194" t="str">
        <f>IFERROR(VLOOKUP(D194,カレンダー!$X$7:$X$11,1,0),"")</f>
        <v>土</v>
      </c>
      <c r="G194" s="1" t="str">
        <f>IFERROR(VLOOKUP(B194,カレンダー!$X$12:$X$41,1,0),"")</f>
        <v/>
      </c>
      <c r="H194" t="str">
        <f t="shared" si="8"/>
        <v>休日</v>
      </c>
    </row>
    <row r="195" spans="1:8" x14ac:dyDescent="0.4">
      <c r="A195">
        <v>193</v>
      </c>
      <c r="B195" s="1">
        <f>DATE(カレンダー!$A$1,カレンダー!$C$1,1)+A195</f>
        <v>45851</v>
      </c>
      <c r="C195" t="str">
        <f t="shared" ref="C195:C258" si="9">TEXT(B195,"m")</f>
        <v>7</v>
      </c>
      <c r="D195" s="1" t="str">
        <f t="shared" ref="D195:D258" si="10">TEXT(B195,"aaa")</f>
        <v>日</v>
      </c>
      <c r="E195" t="str">
        <f>IF(カレンダー!$X$5="する",IFERROR(VLOOKUP(B195,syukujitsu!$A:$B,2,0),""),"")</f>
        <v/>
      </c>
      <c r="F195" t="str">
        <f>IFERROR(VLOOKUP(D195,カレンダー!$X$7:$X$11,1,0),"")</f>
        <v>日</v>
      </c>
      <c r="G195" s="1" t="str">
        <f>IFERROR(VLOOKUP(B195,カレンダー!$X$12:$X$41,1,0),"")</f>
        <v/>
      </c>
      <c r="H195" t="str">
        <f t="shared" ref="H195:H258" si="11">IF(OR(E195&lt;&gt;"",F195&lt;&gt;"",G195&lt;&gt;""),"休日","")</f>
        <v>休日</v>
      </c>
    </row>
    <row r="196" spans="1:8" x14ac:dyDescent="0.4">
      <c r="A196">
        <v>194</v>
      </c>
      <c r="B196" s="1">
        <f>DATE(カレンダー!$A$1,カレンダー!$C$1,1)+A196</f>
        <v>45852</v>
      </c>
      <c r="C196" t="str">
        <f t="shared" si="9"/>
        <v>7</v>
      </c>
      <c r="D196" s="1" t="str">
        <f t="shared" si="10"/>
        <v>月</v>
      </c>
      <c r="E196" t="str">
        <f>IF(カレンダー!$X$5="する",IFERROR(VLOOKUP(B196,syukujitsu!$A:$B,2,0),""),"")</f>
        <v/>
      </c>
      <c r="F196" t="str">
        <f>IFERROR(VLOOKUP(D196,カレンダー!$X$7:$X$11,1,0),"")</f>
        <v/>
      </c>
      <c r="G196" s="1" t="str">
        <f>IFERROR(VLOOKUP(B196,カレンダー!$X$12:$X$41,1,0),"")</f>
        <v/>
      </c>
      <c r="H196" t="str">
        <f t="shared" si="11"/>
        <v/>
      </c>
    </row>
    <row r="197" spans="1:8" x14ac:dyDescent="0.4">
      <c r="A197">
        <v>195</v>
      </c>
      <c r="B197" s="1">
        <f>DATE(カレンダー!$A$1,カレンダー!$C$1,1)+A197</f>
        <v>45853</v>
      </c>
      <c r="C197" t="str">
        <f t="shared" si="9"/>
        <v>7</v>
      </c>
      <c r="D197" s="1" t="str">
        <f t="shared" si="10"/>
        <v>火</v>
      </c>
      <c r="E197" t="str">
        <f>IF(カレンダー!$X$5="する",IFERROR(VLOOKUP(B197,syukujitsu!$A:$B,2,0),""),"")</f>
        <v/>
      </c>
      <c r="F197" t="str">
        <f>IFERROR(VLOOKUP(D197,カレンダー!$X$7:$X$11,1,0),"")</f>
        <v/>
      </c>
      <c r="G197" s="1" t="str">
        <f>IFERROR(VLOOKUP(B197,カレンダー!$X$12:$X$41,1,0),"")</f>
        <v/>
      </c>
      <c r="H197" t="str">
        <f t="shared" si="11"/>
        <v/>
      </c>
    </row>
    <row r="198" spans="1:8" x14ac:dyDescent="0.4">
      <c r="A198">
        <v>196</v>
      </c>
      <c r="B198" s="1">
        <f>DATE(カレンダー!$A$1,カレンダー!$C$1,1)+A198</f>
        <v>45854</v>
      </c>
      <c r="C198" t="str">
        <f t="shared" si="9"/>
        <v>7</v>
      </c>
      <c r="D198" s="1" t="str">
        <f t="shared" si="10"/>
        <v>水</v>
      </c>
      <c r="E198" t="str">
        <f>IF(カレンダー!$X$5="する",IFERROR(VLOOKUP(B198,syukujitsu!$A:$B,2,0),""),"")</f>
        <v/>
      </c>
      <c r="F198" t="str">
        <f>IFERROR(VLOOKUP(D198,カレンダー!$X$7:$X$11,1,0),"")</f>
        <v/>
      </c>
      <c r="G198" s="1" t="str">
        <f>IFERROR(VLOOKUP(B198,カレンダー!$X$12:$X$41,1,0),"")</f>
        <v/>
      </c>
      <c r="H198" t="str">
        <f t="shared" si="11"/>
        <v/>
      </c>
    </row>
    <row r="199" spans="1:8" x14ac:dyDescent="0.4">
      <c r="A199">
        <v>197</v>
      </c>
      <c r="B199" s="1">
        <f>DATE(カレンダー!$A$1,カレンダー!$C$1,1)+A199</f>
        <v>45855</v>
      </c>
      <c r="C199" t="str">
        <f t="shared" si="9"/>
        <v>7</v>
      </c>
      <c r="D199" s="1" t="str">
        <f t="shared" si="10"/>
        <v>木</v>
      </c>
      <c r="E199" t="str">
        <f>IF(カレンダー!$X$5="する",IFERROR(VLOOKUP(B199,syukujitsu!$A:$B,2,0),""),"")</f>
        <v/>
      </c>
      <c r="F199" t="str">
        <f>IFERROR(VLOOKUP(D199,カレンダー!$X$7:$X$11,1,0),"")</f>
        <v/>
      </c>
      <c r="G199" s="1" t="str">
        <f>IFERROR(VLOOKUP(B199,カレンダー!$X$12:$X$41,1,0),"")</f>
        <v/>
      </c>
      <c r="H199" t="str">
        <f t="shared" si="11"/>
        <v/>
      </c>
    </row>
    <row r="200" spans="1:8" x14ac:dyDescent="0.4">
      <c r="A200">
        <v>198</v>
      </c>
      <c r="B200" s="1">
        <f>DATE(カレンダー!$A$1,カレンダー!$C$1,1)+A200</f>
        <v>45856</v>
      </c>
      <c r="C200" t="str">
        <f t="shared" si="9"/>
        <v>7</v>
      </c>
      <c r="D200" s="1" t="str">
        <f t="shared" si="10"/>
        <v>金</v>
      </c>
      <c r="E200" t="str">
        <f>IF(カレンダー!$X$5="する",IFERROR(VLOOKUP(B200,syukujitsu!$A:$B,2,0),""),"")</f>
        <v/>
      </c>
      <c r="F200" t="str">
        <f>IFERROR(VLOOKUP(D200,カレンダー!$X$7:$X$11,1,0),"")</f>
        <v/>
      </c>
      <c r="G200" s="1" t="str">
        <f>IFERROR(VLOOKUP(B200,カレンダー!$X$12:$X$41,1,0),"")</f>
        <v/>
      </c>
      <c r="H200" t="str">
        <f t="shared" si="11"/>
        <v/>
      </c>
    </row>
    <row r="201" spans="1:8" x14ac:dyDescent="0.4">
      <c r="A201">
        <v>199</v>
      </c>
      <c r="B201" s="1">
        <f>DATE(カレンダー!$A$1,カレンダー!$C$1,1)+A201</f>
        <v>45857</v>
      </c>
      <c r="C201" t="str">
        <f t="shared" si="9"/>
        <v>7</v>
      </c>
      <c r="D201" s="1" t="str">
        <f t="shared" si="10"/>
        <v>土</v>
      </c>
      <c r="E201" t="str">
        <f>IF(カレンダー!$X$5="する",IFERROR(VLOOKUP(B201,syukujitsu!$A:$B,2,0),""),"")</f>
        <v/>
      </c>
      <c r="F201" t="str">
        <f>IFERROR(VLOOKUP(D201,カレンダー!$X$7:$X$11,1,0),"")</f>
        <v>土</v>
      </c>
      <c r="G201" s="1" t="str">
        <f>IFERROR(VLOOKUP(B201,カレンダー!$X$12:$X$41,1,0),"")</f>
        <v/>
      </c>
      <c r="H201" t="str">
        <f t="shared" si="11"/>
        <v>休日</v>
      </c>
    </row>
    <row r="202" spans="1:8" x14ac:dyDescent="0.4">
      <c r="A202">
        <v>200</v>
      </c>
      <c r="B202" s="1">
        <f>DATE(カレンダー!$A$1,カレンダー!$C$1,1)+A202</f>
        <v>45858</v>
      </c>
      <c r="C202" t="str">
        <f t="shared" si="9"/>
        <v>7</v>
      </c>
      <c r="D202" s="1" t="str">
        <f t="shared" si="10"/>
        <v>日</v>
      </c>
      <c r="E202" t="str">
        <f>IF(カレンダー!$X$5="する",IFERROR(VLOOKUP(B202,syukujitsu!$A:$B,2,0),""),"")</f>
        <v/>
      </c>
      <c r="F202" t="str">
        <f>IFERROR(VLOOKUP(D202,カレンダー!$X$7:$X$11,1,0),"")</f>
        <v>日</v>
      </c>
      <c r="G202" s="1" t="str">
        <f>IFERROR(VLOOKUP(B202,カレンダー!$X$12:$X$41,1,0),"")</f>
        <v/>
      </c>
      <c r="H202" t="str">
        <f t="shared" si="11"/>
        <v>休日</v>
      </c>
    </row>
    <row r="203" spans="1:8" x14ac:dyDescent="0.4">
      <c r="A203">
        <v>201</v>
      </c>
      <c r="B203" s="1">
        <f>DATE(カレンダー!$A$1,カレンダー!$C$1,1)+A203</f>
        <v>45859</v>
      </c>
      <c r="C203" t="str">
        <f t="shared" si="9"/>
        <v>7</v>
      </c>
      <c r="D203" s="1" t="str">
        <f t="shared" si="10"/>
        <v>月</v>
      </c>
      <c r="E203" t="str">
        <f>IF(カレンダー!$X$5="する",IFERROR(VLOOKUP(B203,syukujitsu!$A:$B,2,0),""),"")</f>
        <v>海の日</v>
      </c>
      <c r="F203" t="str">
        <f>IFERROR(VLOOKUP(D203,カレンダー!$X$7:$X$11,1,0),"")</f>
        <v/>
      </c>
      <c r="G203" s="1" t="str">
        <f>IFERROR(VLOOKUP(B203,カレンダー!$X$12:$X$41,1,0),"")</f>
        <v/>
      </c>
      <c r="H203" t="str">
        <f t="shared" si="11"/>
        <v>休日</v>
      </c>
    </row>
    <row r="204" spans="1:8" x14ac:dyDescent="0.4">
      <c r="A204">
        <v>202</v>
      </c>
      <c r="B204" s="1">
        <f>DATE(カレンダー!$A$1,カレンダー!$C$1,1)+A204</f>
        <v>45860</v>
      </c>
      <c r="C204" t="str">
        <f t="shared" si="9"/>
        <v>7</v>
      </c>
      <c r="D204" s="1" t="str">
        <f t="shared" si="10"/>
        <v>火</v>
      </c>
      <c r="E204" t="str">
        <f>IF(カレンダー!$X$5="する",IFERROR(VLOOKUP(B204,syukujitsu!$A:$B,2,0),""),"")</f>
        <v/>
      </c>
      <c r="F204" t="str">
        <f>IFERROR(VLOOKUP(D204,カレンダー!$X$7:$X$11,1,0),"")</f>
        <v/>
      </c>
      <c r="G204" s="1" t="str">
        <f>IFERROR(VLOOKUP(B204,カレンダー!$X$12:$X$41,1,0),"")</f>
        <v/>
      </c>
      <c r="H204" t="str">
        <f t="shared" si="11"/>
        <v/>
      </c>
    </row>
    <row r="205" spans="1:8" x14ac:dyDescent="0.4">
      <c r="A205">
        <v>203</v>
      </c>
      <c r="B205" s="1">
        <f>DATE(カレンダー!$A$1,カレンダー!$C$1,1)+A205</f>
        <v>45861</v>
      </c>
      <c r="C205" t="str">
        <f t="shared" si="9"/>
        <v>7</v>
      </c>
      <c r="D205" s="1" t="str">
        <f t="shared" si="10"/>
        <v>水</v>
      </c>
      <c r="E205" t="str">
        <f>IF(カレンダー!$X$5="する",IFERROR(VLOOKUP(B205,syukujitsu!$A:$B,2,0),""),"")</f>
        <v/>
      </c>
      <c r="F205" t="str">
        <f>IFERROR(VLOOKUP(D205,カレンダー!$X$7:$X$11,1,0),"")</f>
        <v/>
      </c>
      <c r="G205" s="1" t="str">
        <f>IFERROR(VLOOKUP(B205,カレンダー!$X$12:$X$41,1,0),"")</f>
        <v/>
      </c>
      <c r="H205" t="str">
        <f t="shared" si="11"/>
        <v/>
      </c>
    </row>
    <row r="206" spans="1:8" x14ac:dyDescent="0.4">
      <c r="A206">
        <v>204</v>
      </c>
      <c r="B206" s="1">
        <f>DATE(カレンダー!$A$1,カレンダー!$C$1,1)+A206</f>
        <v>45862</v>
      </c>
      <c r="C206" t="str">
        <f t="shared" si="9"/>
        <v>7</v>
      </c>
      <c r="D206" s="1" t="str">
        <f t="shared" si="10"/>
        <v>木</v>
      </c>
      <c r="E206" t="str">
        <f>IF(カレンダー!$X$5="する",IFERROR(VLOOKUP(B206,syukujitsu!$A:$B,2,0),""),"")</f>
        <v/>
      </c>
      <c r="F206" t="str">
        <f>IFERROR(VLOOKUP(D206,カレンダー!$X$7:$X$11,1,0),"")</f>
        <v/>
      </c>
      <c r="G206" s="1" t="str">
        <f>IFERROR(VLOOKUP(B206,カレンダー!$X$12:$X$41,1,0),"")</f>
        <v/>
      </c>
      <c r="H206" t="str">
        <f t="shared" si="11"/>
        <v/>
      </c>
    </row>
    <row r="207" spans="1:8" x14ac:dyDescent="0.4">
      <c r="A207">
        <v>205</v>
      </c>
      <c r="B207" s="1">
        <f>DATE(カレンダー!$A$1,カレンダー!$C$1,1)+A207</f>
        <v>45863</v>
      </c>
      <c r="C207" t="str">
        <f t="shared" si="9"/>
        <v>7</v>
      </c>
      <c r="D207" s="1" t="str">
        <f t="shared" si="10"/>
        <v>金</v>
      </c>
      <c r="E207" t="str">
        <f>IF(カレンダー!$X$5="する",IFERROR(VLOOKUP(B207,syukujitsu!$A:$B,2,0),""),"")</f>
        <v/>
      </c>
      <c r="F207" t="str">
        <f>IFERROR(VLOOKUP(D207,カレンダー!$X$7:$X$11,1,0),"")</f>
        <v/>
      </c>
      <c r="G207" s="1" t="str">
        <f>IFERROR(VLOOKUP(B207,カレンダー!$X$12:$X$41,1,0),"")</f>
        <v/>
      </c>
      <c r="H207" t="str">
        <f t="shared" si="11"/>
        <v/>
      </c>
    </row>
    <row r="208" spans="1:8" x14ac:dyDescent="0.4">
      <c r="A208">
        <v>206</v>
      </c>
      <c r="B208" s="1">
        <f>DATE(カレンダー!$A$1,カレンダー!$C$1,1)+A208</f>
        <v>45864</v>
      </c>
      <c r="C208" t="str">
        <f t="shared" si="9"/>
        <v>7</v>
      </c>
      <c r="D208" s="1" t="str">
        <f t="shared" si="10"/>
        <v>土</v>
      </c>
      <c r="E208" t="str">
        <f>IF(カレンダー!$X$5="する",IFERROR(VLOOKUP(B208,syukujitsu!$A:$B,2,0),""),"")</f>
        <v/>
      </c>
      <c r="F208" t="str">
        <f>IFERROR(VLOOKUP(D208,カレンダー!$X$7:$X$11,1,0),"")</f>
        <v>土</v>
      </c>
      <c r="G208" s="1" t="str">
        <f>IFERROR(VLOOKUP(B208,カレンダー!$X$12:$X$41,1,0),"")</f>
        <v/>
      </c>
      <c r="H208" t="str">
        <f t="shared" si="11"/>
        <v>休日</v>
      </c>
    </row>
    <row r="209" spans="1:8" x14ac:dyDescent="0.4">
      <c r="A209">
        <v>207</v>
      </c>
      <c r="B209" s="1">
        <f>DATE(カレンダー!$A$1,カレンダー!$C$1,1)+A209</f>
        <v>45865</v>
      </c>
      <c r="C209" t="str">
        <f t="shared" si="9"/>
        <v>7</v>
      </c>
      <c r="D209" s="1" t="str">
        <f t="shared" si="10"/>
        <v>日</v>
      </c>
      <c r="E209" t="str">
        <f>IF(カレンダー!$X$5="する",IFERROR(VLOOKUP(B209,syukujitsu!$A:$B,2,0),""),"")</f>
        <v/>
      </c>
      <c r="F209" t="str">
        <f>IFERROR(VLOOKUP(D209,カレンダー!$X$7:$X$11,1,0),"")</f>
        <v>日</v>
      </c>
      <c r="G209" s="1" t="str">
        <f>IFERROR(VLOOKUP(B209,カレンダー!$X$12:$X$41,1,0),"")</f>
        <v/>
      </c>
      <c r="H209" t="str">
        <f t="shared" si="11"/>
        <v>休日</v>
      </c>
    </row>
    <row r="210" spans="1:8" x14ac:dyDescent="0.4">
      <c r="A210">
        <v>208</v>
      </c>
      <c r="B210" s="1">
        <f>DATE(カレンダー!$A$1,カレンダー!$C$1,1)+A210</f>
        <v>45866</v>
      </c>
      <c r="C210" t="str">
        <f t="shared" si="9"/>
        <v>7</v>
      </c>
      <c r="D210" s="1" t="str">
        <f t="shared" si="10"/>
        <v>月</v>
      </c>
      <c r="E210" t="str">
        <f>IF(カレンダー!$X$5="する",IFERROR(VLOOKUP(B210,syukujitsu!$A:$B,2,0),""),"")</f>
        <v/>
      </c>
      <c r="F210" t="str">
        <f>IFERROR(VLOOKUP(D210,カレンダー!$X$7:$X$11,1,0),"")</f>
        <v/>
      </c>
      <c r="G210" s="1" t="str">
        <f>IFERROR(VLOOKUP(B210,カレンダー!$X$12:$X$41,1,0),"")</f>
        <v/>
      </c>
      <c r="H210" t="str">
        <f t="shared" si="11"/>
        <v/>
      </c>
    </row>
    <row r="211" spans="1:8" x14ac:dyDescent="0.4">
      <c r="A211">
        <v>209</v>
      </c>
      <c r="B211" s="1">
        <f>DATE(カレンダー!$A$1,カレンダー!$C$1,1)+A211</f>
        <v>45867</v>
      </c>
      <c r="C211" t="str">
        <f t="shared" si="9"/>
        <v>7</v>
      </c>
      <c r="D211" s="1" t="str">
        <f t="shared" si="10"/>
        <v>火</v>
      </c>
      <c r="E211" t="str">
        <f>IF(カレンダー!$X$5="する",IFERROR(VLOOKUP(B211,syukujitsu!$A:$B,2,0),""),"")</f>
        <v/>
      </c>
      <c r="F211" t="str">
        <f>IFERROR(VLOOKUP(D211,カレンダー!$X$7:$X$11,1,0),"")</f>
        <v/>
      </c>
      <c r="G211" s="1" t="str">
        <f>IFERROR(VLOOKUP(B211,カレンダー!$X$12:$X$41,1,0),"")</f>
        <v/>
      </c>
      <c r="H211" t="str">
        <f t="shared" si="11"/>
        <v/>
      </c>
    </row>
    <row r="212" spans="1:8" x14ac:dyDescent="0.4">
      <c r="A212">
        <v>210</v>
      </c>
      <c r="B212" s="1">
        <f>DATE(カレンダー!$A$1,カレンダー!$C$1,1)+A212</f>
        <v>45868</v>
      </c>
      <c r="C212" t="str">
        <f t="shared" si="9"/>
        <v>7</v>
      </c>
      <c r="D212" s="1" t="str">
        <f t="shared" si="10"/>
        <v>水</v>
      </c>
      <c r="E212" t="str">
        <f>IF(カレンダー!$X$5="する",IFERROR(VLOOKUP(B212,syukujitsu!$A:$B,2,0),""),"")</f>
        <v/>
      </c>
      <c r="F212" t="str">
        <f>IFERROR(VLOOKUP(D212,カレンダー!$X$7:$X$11,1,0),"")</f>
        <v/>
      </c>
      <c r="G212" s="1" t="str">
        <f>IFERROR(VLOOKUP(B212,カレンダー!$X$12:$X$41,1,0),"")</f>
        <v/>
      </c>
      <c r="H212" t="str">
        <f t="shared" si="11"/>
        <v/>
      </c>
    </row>
    <row r="213" spans="1:8" x14ac:dyDescent="0.4">
      <c r="A213">
        <v>211</v>
      </c>
      <c r="B213" s="1">
        <f>DATE(カレンダー!$A$1,カレンダー!$C$1,1)+A213</f>
        <v>45869</v>
      </c>
      <c r="C213" t="str">
        <f t="shared" si="9"/>
        <v>7</v>
      </c>
      <c r="D213" s="1" t="str">
        <f t="shared" si="10"/>
        <v>木</v>
      </c>
      <c r="E213" t="str">
        <f>IF(カレンダー!$X$5="する",IFERROR(VLOOKUP(B213,syukujitsu!$A:$B,2,0),""),"")</f>
        <v/>
      </c>
      <c r="F213" t="str">
        <f>IFERROR(VLOOKUP(D213,カレンダー!$X$7:$X$11,1,0),"")</f>
        <v/>
      </c>
      <c r="G213" s="1" t="str">
        <f>IFERROR(VLOOKUP(B213,カレンダー!$X$12:$X$41,1,0),"")</f>
        <v/>
      </c>
      <c r="H213" t="str">
        <f t="shared" si="11"/>
        <v/>
      </c>
    </row>
    <row r="214" spans="1:8" x14ac:dyDescent="0.4">
      <c r="A214">
        <v>212</v>
      </c>
      <c r="B214" s="1">
        <f>DATE(カレンダー!$A$1,カレンダー!$C$1,1)+A214</f>
        <v>45870</v>
      </c>
      <c r="C214" t="str">
        <f t="shared" si="9"/>
        <v>8</v>
      </c>
      <c r="D214" s="1" t="str">
        <f t="shared" si="10"/>
        <v>金</v>
      </c>
      <c r="E214" t="str">
        <f>IF(カレンダー!$X$5="する",IFERROR(VLOOKUP(B214,syukujitsu!$A:$B,2,0),""),"")</f>
        <v/>
      </c>
      <c r="F214" t="str">
        <f>IFERROR(VLOOKUP(D214,カレンダー!$X$7:$X$11,1,0),"")</f>
        <v/>
      </c>
      <c r="G214" s="1" t="str">
        <f>IFERROR(VLOOKUP(B214,カレンダー!$X$12:$X$41,1,0),"")</f>
        <v/>
      </c>
      <c r="H214" t="str">
        <f t="shared" si="11"/>
        <v/>
      </c>
    </row>
    <row r="215" spans="1:8" x14ac:dyDescent="0.4">
      <c r="A215">
        <v>213</v>
      </c>
      <c r="B215" s="1">
        <f>DATE(カレンダー!$A$1,カレンダー!$C$1,1)+A215</f>
        <v>45871</v>
      </c>
      <c r="C215" t="str">
        <f t="shared" si="9"/>
        <v>8</v>
      </c>
      <c r="D215" s="1" t="str">
        <f t="shared" si="10"/>
        <v>土</v>
      </c>
      <c r="E215" t="str">
        <f>IF(カレンダー!$X$5="する",IFERROR(VLOOKUP(B215,syukujitsu!$A:$B,2,0),""),"")</f>
        <v/>
      </c>
      <c r="F215" t="str">
        <f>IFERROR(VLOOKUP(D215,カレンダー!$X$7:$X$11,1,0),"")</f>
        <v>土</v>
      </c>
      <c r="G215" s="1" t="str">
        <f>IFERROR(VLOOKUP(B215,カレンダー!$X$12:$X$41,1,0),"")</f>
        <v/>
      </c>
      <c r="H215" t="str">
        <f t="shared" si="11"/>
        <v>休日</v>
      </c>
    </row>
    <row r="216" spans="1:8" x14ac:dyDescent="0.4">
      <c r="A216">
        <v>214</v>
      </c>
      <c r="B216" s="1">
        <f>DATE(カレンダー!$A$1,カレンダー!$C$1,1)+A216</f>
        <v>45872</v>
      </c>
      <c r="C216" t="str">
        <f t="shared" si="9"/>
        <v>8</v>
      </c>
      <c r="D216" s="1" t="str">
        <f t="shared" si="10"/>
        <v>日</v>
      </c>
      <c r="E216" t="str">
        <f>IF(カレンダー!$X$5="する",IFERROR(VLOOKUP(B216,syukujitsu!$A:$B,2,0),""),"")</f>
        <v/>
      </c>
      <c r="F216" t="str">
        <f>IFERROR(VLOOKUP(D216,カレンダー!$X$7:$X$11,1,0),"")</f>
        <v>日</v>
      </c>
      <c r="G216" s="1" t="str">
        <f>IFERROR(VLOOKUP(B216,カレンダー!$X$12:$X$41,1,0),"")</f>
        <v/>
      </c>
      <c r="H216" t="str">
        <f t="shared" si="11"/>
        <v>休日</v>
      </c>
    </row>
    <row r="217" spans="1:8" x14ac:dyDescent="0.4">
      <c r="A217">
        <v>215</v>
      </c>
      <c r="B217" s="1">
        <f>DATE(カレンダー!$A$1,カレンダー!$C$1,1)+A217</f>
        <v>45873</v>
      </c>
      <c r="C217" t="str">
        <f t="shared" si="9"/>
        <v>8</v>
      </c>
      <c r="D217" s="1" t="str">
        <f t="shared" si="10"/>
        <v>月</v>
      </c>
      <c r="E217" t="str">
        <f>IF(カレンダー!$X$5="する",IFERROR(VLOOKUP(B217,syukujitsu!$A:$B,2,0),""),"")</f>
        <v/>
      </c>
      <c r="F217" t="str">
        <f>IFERROR(VLOOKUP(D217,カレンダー!$X$7:$X$11,1,0),"")</f>
        <v/>
      </c>
      <c r="G217" s="1" t="str">
        <f>IFERROR(VLOOKUP(B217,カレンダー!$X$12:$X$41,1,0),"")</f>
        <v/>
      </c>
      <c r="H217" t="str">
        <f t="shared" si="11"/>
        <v/>
      </c>
    </row>
    <row r="218" spans="1:8" x14ac:dyDescent="0.4">
      <c r="A218">
        <v>216</v>
      </c>
      <c r="B218" s="1">
        <f>DATE(カレンダー!$A$1,カレンダー!$C$1,1)+A218</f>
        <v>45874</v>
      </c>
      <c r="C218" t="str">
        <f t="shared" si="9"/>
        <v>8</v>
      </c>
      <c r="D218" s="1" t="str">
        <f t="shared" si="10"/>
        <v>火</v>
      </c>
      <c r="E218" t="str">
        <f>IF(カレンダー!$X$5="する",IFERROR(VLOOKUP(B218,syukujitsu!$A:$B,2,0),""),"")</f>
        <v/>
      </c>
      <c r="F218" t="str">
        <f>IFERROR(VLOOKUP(D218,カレンダー!$X$7:$X$11,1,0),"")</f>
        <v/>
      </c>
      <c r="G218" s="1" t="str">
        <f>IFERROR(VLOOKUP(B218,カレンダー!$X$12:$X$41,1,0),"")</f>
        <v/>
      </c>
      <c r="H218" t="str">
        <f t="shared" si="11"/>
        <v/>
      </c>
    </row>
    <row r="219" spans="1:8" x14ac:dyDescent="0.4">
      <c r="A219">
        <v>217</v>
      </c>
      <c r="B219" s="1">
        <f>DATE(カレンダー!$A$1,カレンダー!$C$1,1)+A219</f>
        <v>45875</v>
      </c>
      <c r="C219" t="str">
        <f t="shared" si="9"/>
        <v>8</v>
      </c>
      <c r="D219" s="1" t="str">
        <f t="shared" si="10"/>
        <v>水</v>
      </c>
      <c r="E219" t="str">
        <f>IF(カレンダー!$X$5="する",IFERROR(VLOOKUP(B219,syukujitsu!$A:$B,2,0),""),"")</f>
        <v/>
      </c>
      <c r="F219" t="str">
        <f>IFERROR(VLOOKUP(D219,カレンダー!$X$7:$X$11,1,0),"")</f>
        <v/>
      </c>
      <c r="G219" s="1" t="str">
        <f>IFERROR(VLOOKUP(B219,カレンダー!$X$12:$X$41,1,0),"")</f>
        <v/>
      </c>
      <c r="H219" t="str">
        <f t="shared" si="11"/>
        <v/>
      </c>
    </row>
    <row r="220" spans="1:8" x14ac:dyDescent="0.4">
      <c r="A220">
        <v>218</v>
      </c>
      <c r="B220" s="1">
        <f>DATE(カレンダー!$A$1,カレンダー!$C$1,1)+A220</f>
        <v>45876</v>
      </c>
      <c r="C220" t="str">
        <f t="shared" si="9"/>
        <v>8</v>
      </c>
      <c r="D220" s="1" t="str">
        <f t="shared" si="10"/>
        <v>木</v>
      </c>
      <c r="E220" t="str">
        <f>IF(カレンダー!$X$5="する",IFERROR(VLOOKUP(B220,syukujitsu!$A:$B,2,0),""),"")</f>
        <v/>
      </c>
      <c r="F220" t="str">
        <f>IFERROR(VLOOKUP(D220,カレンダー!$X$7:$X$11,1,0),"")</f>
        <v/>
      </c>
      <c r="G220" s="1" t="str">
        <f>IFERROR(VLOOKUP(B220,カレンダー!$X$12:$X$41,1,0),"")</f>
        <v/>
      </c>
      <c r="H220" t="str">
        <f t="shared" si="11"/>
        <v/>
      </c>
    </row>
    <row r="221" spans="1:8" x14ac:dyDescent="0.4">
      <c r="A221">
        <v>219</v>
      </c>
      <c r="B221" s="1">
        <f>DATE(カレンダー!$A$1,カレンダー!$C$1,1)+A221</f>
        <v>45877</v>
      </c>
      <c r="C221" t="str">
        <f t="shared" si="9"/>
        <v>8</v>
      </c>
      <c r="D221" s="1" t="str">
        <f t="shared" si="10"/>
        <v>金</v>
      </c>
      <c r="E221" t="str">
        <f>IF(カレンダー!$X$5="する",IFERROR(VLOOKUP(B221,syukujitsu!$A:$B,2,0),""),"")</f>
        <v/>
      </c>
      <c r="F221" t="str">
        <f>IFERROR(VLOOKUP(D221,カレンダー!$X$7:$X$11,1,0),"")</f>
        <v/>
      </c>
      <c r="G221" s="1" t="str">
        <f>IFERROR(VLOOKUP(B221,カレンダー!$X$12:$X$41,1,0),"")</f>
        <v/>
      </c>
      <c r="H221" t="str">
        <f t="shared" si="11"/>
        <v/>
      </c>
    </row>
    <row r="222" spans="1:8" x14ac:dyDescent="0.4">
      <c r="A222">
        <v>220</v>
      </c>
      <c r="B222" s="1">
        <f>DATE(カレンダー!$A$1,カレンダー!$C$1,1)+A222</f>
        <v>45878</v>
      </c>
      <c r="C222" t="str">
        <f t="shared" si="9"/>
        <v>8</v>
      </c>
      <c r="D222" s="1" t="str">
        <f t="shared" si="10"/>
        <v>土</v>
      </c>
      <c r="E222" t="str">
        <f>IF(カレンダー!$X$5="する",IFERROR(VLOOKUP(B222,syukujitsu!$A:$B,2,0),""),"")</f>
        <v/>
      </c>
      <c r="F222" t="str">
        <f>IFERROR(VLOOKUP(D222,カレンダー!$X$7:$X$11,1,0),"")</f>
        <v>土</v>
      </c>
      <c r="G222" s="1" t="str">
        <f>IFERROR(VLOOKUP(B222,カレンダー!$X$12:$X$41,1,0),"")</f>
        <v/>
      </c>
      <c r="H222" t="str">
        <f t="shared" si="11"/>
        <v>休日</v>
      </c>
    </row>
    <row r="223" spans="1:8" x14ac:dyDescent="0.4">
      <c r="A223">
        <v>221</v>
      </c>
      <c r="B223" s="1">
        <f>DATE(カレンダー!$A$1,カレンダー!$C$1,1)+A223</f>
        <v>45879</v>
      </c>
      <c r="C223" t="str">
        <f t="shared" si="9"/>
        <v>8</v>
      </c>
      <c r="D223" s="1" t="str">
        <f t="shared" si="10"/>
        <v>日</v>
      </c>
      <c r="E223" t="str">
        <f>IF(カレンダー!$X$5="する",IFERROR(VLOOKUP(B223,syukujitsu!$A:$B,2,0),""),"")</f>
        <v/>
      </c>
      <c r="F223" t="str">
        <f>IFERROR(VLOOKUP(D223,カレンダー!$X$7:$X$11,1,0),"")</f>
        <v>日</v>
      </c>
      <c r="G223" s="1" t="str">
        <f>IFERROR(VLOOKUP(B223,カレンダー!$X$12:$X$41,1,0),"")</f>
        <v/>
      </c>
      <c r="H223" t="str">
        <f t="shared" si="11"/>
        <v>休日</v>
      </c>
    </row>
    <row r="224" spans="1:8" x14ac:dyDescent="0.4">
      <c r="A224">
        <v>222</v>
      </c>
      <c r="B224" s="1">
        <f>DATE(カレンダー!$A$1,カレンダー!$C$1,1)+A224</f>
        <v>45880</v>
      </c>
      <c r="C224" t="str">
        <f t="shared" si="9"/>
        <v>8</v>
      </c>
      <c r="D224" s="1" t="str">
        <f t="shared" si="10"/>
        <v>月</v>
      </c>
      <c r="E224" t="str">
        <f>IF(カレンダー!$X$5="する",IFERROR(VLOOKUP(B224,syukujitsu!$A:$B,2,0),""),"")</f>
        <v>山の日</v>
      </c>
      <c r="F224" t="str">
        <f>IFERROR(VLOOKUP(D224,カレンダー!$X$7:$X$11,1,0),"")</f>
        <v/>
      </c>
      <c r="G224" s="1" t="str">
        <f>IFERROR(VLOOKUP(B224,カレンダー!$X$12:$X$41,1,0),"")</f>
        <v/>
      </c>
      <c r="H224" t="str">
        <f t="shared" si="11"/>
        <v>休日</v>
      </c>
    </row>
    <row r="225" spans="1:8" x14ac:dyDescent="0.4">
      <c r="A225">
        <v>223</v>
      </c>
      <c r="B225" s="1">
        <f>DATE(カレンダー!$A$1,カレンダー!$C$1,1)+A225</f>
        <v>45881</v>
      </c>
      <c r="C225" t="str">
        <f t="shared" si="9"/>
        <v>8</v>
      </c>
      <c r="D225" s="1" t="str">
        <f t="shared" si="10"/>
        <v>火</v>
      </c>
      <c r="E225" t="str">
        <f>IF(カレンダー!$X$5="する",IFERROR(VLOOKUP(B225,syukujitsu!$A:$B,2,0),""),"")</f>
        <v/>
      </c>
      <c r="F225" t="str">
        <f>IFERROR(VLOOKUP(D225,カレンダー!$X$7:$X$11,1,0),"")</f>
        <v/>
      </c>
      <c r="G225" s="1" t="str">
        <f>IFERROR(VLOOKUP(B225,カレンダー!$X$12:$X$41,1,0),"")</f>
        <v/>
      </c>
      <c r="H225" t="str">
        <f t="shared" si="11"/>
        <v/>
      </c>
    </row>
    <row r="226" spans="1:8" x14ac:dyDescent="0.4">
      <c r="A226">
        <v>224</v>
      </c>
      <c r="B226" s="1">
        <f>DATE(カレンダー!$A$1,カレンダー!$C$1,1)+A226</f>
        <v>45882</v>
      </c>
      <c r="C226" t="str">
        <f t="shared" si="9"/>
        <v>8</v>
      </c>
      <c r="D226" s="1" t="str">
        <f t="shared" si="10"/>
        <v>水</v>
      </c>
      <c r="E226" t="str">
        <f>IF(カレンダー!$X$5="する",IFERROR(VLOOKUP(B226,syukujitsu!$A:$B,2,0),""),"")</f>
        <v/>
      </c>
      <c r="F226" t="str">
        <f>IFERROR(VLOOKUP(D226,カレンダー!$X$7:$X$11,1,0),"")</f>
        <v/>
      </c>
      <c r="G226" s="1" t="str">
        <f>IFERROR(VLOOKUP(B226,カレンダー!$X$12:$X$41,1,0),"")</f>
        <v/>
      </c>
      <c r="H226" t="str">
        <f t="shared" si="11"/>
        <v/>
      </c>
    </row>
    <row r="227" spans="1:8" x14ac:dyDescent="0.4">
      <c r="A227">
        <v>225</v>
      </c>
      <c r="B227" s="1">
        <f>DATE(カレンダー!$A$1,カレンダー!$C$1,1)+A227</f>
        <v>45883</v>
      </c>
      <c r="C227" t="str">
        <f t="shared" si="9"/>
        <v>8</v>
      </c>
      <c r="D227" s="1" t="str">
        <f t="shared" si="10"/>
        <v>木</v>
      </c>
      <c r="E227" t="str">
        <f>IF(カレンダー!$X$5="する",IFERROR(VLOOKUP(B227,syukujitsu!$A:$B,2,0),""),"")</f>
        <v/>
      </c>
      <c r="F227" t="str">
        <f>IFERROR(VLOOKUP(D227,カレンダー!$X$7:$X$11,1,0),"")</f>
        <v/>
      </c>
      <c r="G227" s="1" t="str">
        <f>IFERROR(VLOOKUP(B227,カレンダー!$X$12:$X$41,1,0),"")</f>
        <v/>
      </c>
      <c r="H227" t="str">
        <f t="shared" si="11"/>
        <v/>
      </c>
    </row>
    <row r="228" spans="1:8" x14ac:dyDescent="0.4">
      <c r="A228">
        <v>226</v>
      </c>
      <c r="B228" s="1">
        <f>DATE(カレンダー!$A$1,カレンダー!$C$1,1)+A228</f>
        <v>45884</v>
      </c>
      <c r="C228" t="str">
        <f t="shared" si="9"/>
        <v>8</v>
      </c>
      <c r="D228" s="1" t="str">
        <f t="shared" si="10"/>
        <v>金</v>
      </c>
      <c r="E228" t="str">
        <f>IF(カレンダー!$X$5="する",IFERROR(VLOOKUP(B228,syukujitsu!$A:$B,2,0),""),"")</f>
        <v/>
      </c>
      <c r="F228" t="str">
        <f>IFERROR(VLOOKUP(D228,カレンダー!$X$7:$X$11,1,0),"")</f>
        <v/>
      </c>
      <c r="G228" s="1" t="str">
        <f>IFERROR(VLOOKUP(B228,カレンダー!$X$12:$X$41,1,0),"")</f>
        <v/>
      </c>
      <c r="H228" t="str">
        <f t="shared" si="11"/>
        <v/>
      </c>
    </row>
    <row r="229" spans="1:8" x14ac:dyDescent="0.4">
      <c r="A229">
        <v>227</v>
      </c>
      <c r="B229" s="1">
        <f>DATE(カレンダー!$A$1,カレンダー!$C$1,1)+A229</f>
        <v>45885</v>
      </c>
      <c r="C229" t="str">
        <f t="shared" si="9"/>
        <v>8</v>
      </c>
      <c r="D229" s="1" t="str">
        <f t="shared" si="10"/>
        <v>土</v>
      </c>
      <c r="E229" t="str">
        <f>IF(カレンダー!$X$5="する",IFERROR(VLOOKUP(B229,syukujitsu!$A:$B,2,0),""),"")</f>
        <v/>
      </c>
      <c r="F229" t="str">
        <f>IFERROR(VLOOKUP(D229,カレンダー!$X$7:$X$11,1,0),"")</f>
        <v>土</v>
      </c>
      <c r="G229" s="1" t="str">
        <f>IFERROR(VLOOKUP(B229,カレンダー!$X$12:$X$41,1,0),"")</f>
        <v/>
      </c>
      <c r="H229" t="str">
        <f t="shared" si="11"/>
        <v>休日</v>
      </c>
    </row>
    <row r="230" spans="1:8" x14ac:dyDescent="0.4">
      <c r="A230">
        <v>228</v>
      </c>
      <c r="B230" s="1">
        <f>DATE(カレンダー!$A$1,カレンダー!$C$1,1)+A230</f>
        <v>45886</v>
      </c>
      <c r="C230" t="str">
        <f t="shared" si="9"/>
        <v>8</v>
      </c>
      <c r="D230" s="1" t="str">
        <f t="shared" si="10"/>
        <v>日</v>
      </c>
      <c r="E230" t="str">
        <f>IF(カレンダー!$X$5="する",IFERROR(VLOOKUP(B230,syukujitsu!$A:$B,2,0),""),"")</f>
        <v/>
      </c>
      <c r="F230" t="str">
        <f>IFERROR(VLOOKUP(D230,カレンダー!$X$7:$X$11,1,0),"")</f>
        <v>日</v>
      </c>
      <c r="G230" s="1" t="str">
        <f>IFERROR(VLOOKUP(B230,カレンダー!$X$12:$X$41,1,0),"")</f>
        <v/>
      </c>
      <c r="H230" t="str">
        <f t="shared" si="11"/>
        <v>休日</v>
      </c>
    </row>
    <row r="231" spans="1:8" x14ac:dyDescent="0.4">
      <c r="A231">
        <v>229</v>
      </c>
      <c r="B231" s="1">
        <f>DATE(カレンダー!$A$1,カレンダー!$C$1,1)+A231</f>
        <v>45887</v>
      </c>
      <c r="C231" t="str">
        <f t="shared" si="9"/>
        <v>8</v>
      </c>
      <c r="D231" s="1" t="str">
        <f t="shared" si="10"/>
        <v>月</v>
      </c>
      <c r="E231" t="str">
        <f>IF(カレンダー!$X$5="する",IFERROR(VLOOKUP(B231,syukujitsu!$A:$B,2,0),""),"")</f>
        <v/>
      </c>
      <c r="F231" t="str">
        <f>IFERROR(VLOOKUP(D231,カレンダー!$X$7:$X$11,1,0),"")</f>
        <v/>
      </c>
      <c r="G231" s="1" t="str">
        <f>IFERROR(VLOOKUP(B231,カレンダー!$X$12:$X$41,1,0),"")</f>
        <v/>
      </c>
      <c r="H231" t="str">
        <f t="shared" si="11"/>
        <v/>
      </c>
    </row>
    <row r="232" spans="1:8" x14ac:dyDescent="0.4">
      <c r="A232">
        <v>230</v>
      </c>
      <c r="B232" s="1">
        <f>DATE(カレンダー!$A$1,カレンダー!$C$1,1)+A232</f>
        <v>45888</v>
      </c>
      <c r="C232" t="str">
        <f t="shared" si="9"/>
        <v>8</v>
      </c>
      <c r="D232" s="1" t="str">
        <f t="shared" si="10"/>
        <v>火</v>
      </c>
      <c r="E232" t="str">
        <f>IF(カレンダー!$X$5="する",IFERROR(VLOOKUP(B232,syukujitsu!$A:$B,2,0),""),"")</f>
        <v/>
      </c>
      <c r="F232" t="str">
        <f>IFERROR(VLOOKUP(D232,カレンダー!$X$7:$X$11,1,0),"")</f>
        <v/>
      </c>
      <c r="G232" s="1" t="str">
        <f>IFERROR(VLOOKUP(B232,カレンダー!$X$12:$X$41,1,0),"")</f>
        <v/>
      </c>
      <c r="H232" t="str">
        <f t="shared" si="11"/>
        <v/>
      </c>
    </row>
    <row r="233" spans="1:8" x14ac:dyDescent="0.4">
      <c r="A233">
        <v>231</v>
      </c>
      <c r="B233" s="1">
        <f>DATE(カレンダー!$A$1,カレンダー!$C$1,1)+A233</f>
        <v>45889</v>
      </c>
      <c r="C233" t="str">
        <f t="shared" si="9"/>
        <v>8</v>
      </c>
      <c r="D233" s="1" t="str">
        <f t="shared" si="10"/>
        <v>水</v>
      </c>
      <c r="E233" t="str">
        <f>IF(カレンダー!$X$5="する",IFERROR(VLOOKUP(B233,syukujitsu!$A:$B,2,0),""),"")</f>
        <v/>
      </c>
      <c r="F233" t="str">
        <f>IFERROR(VLOOKUP(D233,カレンダー!$X$7:$X$11,1,0),"")</f>
        <v/>
      </c>
      <c r="G233" s="1" t="str">
        <f>IFERROR(VLOOKUP(B233,カレンダー!$X$12:$X$41,1,0),"")</f>
        <v/>
      </c>
      <c r="H233" t="str">
        <f t="shared" si="11"/>
        <v/>
      </c>
    </row>
    <row r="234" spans="1:8" x14ac:dyDescent="0.4">
      <c r="A234">
        <v>232</v>
      </c>
      <c r="B234" s="1">
        <f>DATE(カレンダー!$A$1,カレンダー!$C$1,1)+A234</f>
        <v>45890</v>
      </c>
      <c r="C234" t="str">
        <f t="shared" si="9"/>
        <v>8</v>
      </c>
      <c r="D234" s="1" t="str">
        <f t="shared" si="10"/>
        <v>木</v>
      </c>
      <c r="E234" t="str">
        <f>IF(カレンダー!$X$5="する",IFERROR(VLOOKUP(B234,syukujitsu!$A:$B,2,0),""),"")</f>
        <v/>
      </c>
      <c r="F234" t="str">
        <f>IFERROR(VLOOKUP(D234,カレンダー!$X$7:$X$11,1,0),"")</f>
        <v/>
      </c>
      <c r="G234" s="1" t="str">
        <f>IFERROR(VLOOKUP(B234,カレンダー!$X$12:$X$41,1,0),"")</f>
        <v/>
      </c>
      <c r="H234" t="str">
        <f t="shared" si="11"/>
        <v/>
      </c>
    </row>
    <row r="235" spans="1:8" x14ac:dyDescent="0.4">
      <c r="A235">
        <v>233</v>
      </c>
      <c r="B235" s="1">
        <f>DATE(カレンダー!$A$1,カレンダー!$C$1,1)+A235</f>
        <v>45891</v>
      </c>
      <c r="C235" t="str">
        <f t="shared" si="9"/>
        <v>8</v>
      </c>
      <c r="D235" s="1" t="str">
        <f t="shared" si="10"/>
        <v>金</v>
      </c>
      <c r="E235" t="str">
        <f>IF(カレンダー!$X$5="する",IFERROR(VLOOKUP(B235,syukujitsu!$A:$B,2,0),""),"")</f>
        <v/>
      </c>
      <c r="F235" t="str">
        <f>IFERROR(VLOOKUP(D235,カレンダー!$X$7:$X$11,1,0),"")</f>
        <v/>
      </c>
      <c r="G235" s="1" t="str">
        <f>IFERROR(VLOOKUP(B235,カレンダー!$X$12:$X$41,1,0),"")</f>
        <v/>
      </c>
      <c r="H235" t="str">
        <f t="shared" si="11"/>
        <v/>
      </c>
    </row>
    <row r="236" spans="1:8" x14ac:dyDescent="0.4">
      <c r="A236">
        <v>234</v>
      </c>
      <c r="B236" s="1">
        <f>DATE(カレンダー!$A$1,カレンダー!$C$1,1)+A236</f>
        <v>45892</v>
      </c>
      <c r="C236" t="str">
        <f t="shared" si="9"/>
        <v>8</v>
      </c>
      <c r="D236" s="1" t="str">
        <f t="shared" si="10"/>
        <v>土</v>
      </c>
      <c r="E236" t="str">
        <f>IF(カレンダー!$X$5="する",IFERROR(VLOOKUP(B236,syukujitsu!$A:$B,2,0),""),"")</f>
        <v/>
      </c>
      <c r="F236" t="str">
        <f>IFERROR(VLOOKUP(D236,カレンダー!$X$7:$X$11,1,0),"")</f>
        <v>土</v>
      </c>
      <c r="G236" s="1" t="str">
        <f>IFERROR(VLOOKUP(B236,カレンダー!$X$12:$X$41,1,0),"")</f>
        <v/>
      </c>
      <c r="H236" t="str">
        <f t="shared" si="11"/>
        <v>休日</v>
      </c>
    </row>
    <row r="237" spans="1:8" x14ac:dyDescent="0.4">
      <c r="A237">
        <v>235</v>
      </c>
      <c r="B237" s="1">
        <f>DATE(カレンダー!$A$1,カレンダー!$C$1,1)+A237</f>
        <v>45893</v>
      </c>
      <c r="C237" t="str">
        <f t="shared" si="9"/>
        <v>8</v>
      </c>
      <c r="D237" s="1" t="str">
        <f t="shared" si="10"/>
        <v>日</v>
      </c>
      <c r="E237" t="str">
        <f>IF(カレンダー!$X$5="する",IFERROR(VLOOKUP(B237,syukujitsu!$A:$B,2,0),""),"")</f>
        <v/>
      </c>
      <c r="F237" t="str">
        <f>IFERROR(VLOOKUP(D237,カレンダー!$X$7:$X$11,1,0),"")</f>
        <v>日</v>
      </c>
      <c r="G237" s="1" t="str">
        <f>IFERROR(VLOOKUP(B237,カレンダー!$X$12:$X$41,1,0),"")</f>
        <v/>
      </c>
      <c r="H237" t="str">
        <f t="shared" si="11"/>
        <v>休日</v>
      </c>
    </row>
    <row r="238" spans="1:8" x14ac:dyDescent="0.4">
      <c r="A238">
        <v>236</v>
      </c>
      <c r="B238" s="1">
        <f>DATE(カレンダー!$A$1,カレンダー!$C$1,1)+A238</f>
        <v>45894</v>
      </c>
      <c r="C238" t="str">
        <f t="shared" si="9"/>
        <v>8</v>
      </c>
      <c r="D238" s="1" t="str">
        <f t="shared" si="10"/>
        <v>月</v>
      </c>
      <c r="E238" t="str">
        <f>IF(カレンダー!$X$5="する",IFERROR(VLOOKUP(B238,syukujitsu!$A:$B,2,0),""),"")</f>
        <v/>
      </c>
      <c r="F238" t="str">
        <f>IFERROR(VLOOKUP(D238,カレンダー!$X$7:$X$11,1,0),"")</f>
        <v/>
      </c>
      <c r="G238" s="1" t="str">
        <f>IFERROR(VLOOKUP(B238,カレンダー!$X$12:$X$41,1,0),"")</f>
        <v/>
      </c>
      <c r="H238" t="str">
        <f t="shared" si="11"/>
        <v/>
      </c>
    </row>
    <row r="239" spans="1:8" x14ac:dyDescent="0.4">
      <c r="A239">
        <v>237</v>
      </c>
      <c r="B239" s="1">
        <f>DATE(カレンダー!$A$1,カレンダー!$C$1,1)+A239</f>
        <v>45895</v>
      </c>
      <c r="C239" t="str">
        <f t="shared" si="9"/>
        <v>8</v>
      </c>
      <c r="D239" s="1" t="str">
        <f t="shared" si="10"/>
        <v>火</v>
      </c>
      <c r="E239" t="str">
        <f>IF(カレンダー!$X$5="する",IFERROR(VLOOKUP(B239,syukujitsu!$A:$B,2,0),""),"")</f>
        <v/>
      </c>
      <c r="F239" t="str">
        <f>IFERROR(VLOOKUP(D239,カレンダー!$X$7:$X$11,1,0),"")</f>
        <v/>
      </c>
      <c r="G239" s="1" t="str">
        <f>IFERROR(VLOOKUP(B239,カレンダー!$X$12:$X$41,1,0),"")</f>
        <v/>
      </c>
      <c r="H239" t="str">
        <f t="shared" si="11"/>
        <v/>
      </c>
    </row>
    <row r="240" spans="1:8" x14ac:dyDescent="0.4">
      <c r="A240">
        <v>238</v>
      </c>
      <c r="B240" s="1">
        <f>DATE(カレンダー!$A$1,カレンダー!$C$1,1)+A240</f>
        <v>45896</v>
      </c>
      <c r="C240" t="str">
        <f t="shared" si="9"/>
        <v>8</v>
      </c>
      <c r="D240" s="1" t="str">
        <f t="shared" si="10"/>
        <v>水</v>
      </c>
      <c r="E240" t="str">
        <f>IF(カレンダー!$X$5="する",IFERROR(VLOOKUP(B240,syukujitsu!$A:$B,2,0),""),"")</f>
        <v/>
      </c>
      <c r="F240" t="str">
        <f>IFERROR(VLOOKUP(D240,カレンダー!$X$7:$X$11,1,0),"")</f>
        <v/>
      </c>
      <c r="G240" s="1" t="str">
        <f>IFERROR(VLOOKUP(B240,カレンダー!$X$12:$X$41,1,0),"")</f>
        <v/>
      </c>
      <c r="H240" t="str">
        <f t="shared" si="11"/>
        <v/>
      </c>
    </row>
    <row r="241" spans="1:8" x14ac:dyDescent="0.4">
      <c r="A241">
        <v>239</v>
      </c>
      <c r="B241" s="1">
        <f>DATE(カレンダー!$A$1,カレンダー!$C$1,1)+A241</f>
        <v>45897</v>
      </c>
      <c r="C241" t="str">
        <f t="shared" si="9"/>
        <v>8</v>
      </c>
      <c r="D241" s="1" t="str">
        <f t="shared" si="10"/>
        <v>木</v>
      </c>
      <c r="E241" t="str">
        <f>IF(カレンダー!$X$5="する",IFERROR(VLOOKUP(B241,syukujitsu!$A:$B,2,0),""),"")</f>
        <v/>
      </c>
      <c r="F241" t="str">
        <f>IFERROR(VLOOKUP(D241,カレンダー!$X$7:$X$11,1,0),"")</f>
        <v/>
      </c>
      <c r="G241" s="1" t="str">
        <f>IFERROR(VLOOKUP(B241,カレンダー!$X$12:$X$41,1,0),"")</f>
        <v/>
      </c>
      <c r="H241" t="str">
        <f t="shared" si="11"/>
        <v/>
      </c>
    </row>
    <row r="242" spans="1:8" x14ac:dyDescent="0.4">
      <c r="A242">
        <v>240</v>
      </c>
      <c r="B242" s="1">
        <f>DATE(カレンダー!$A$1,カレンダー!$C$1,1)+A242</f>
        <v>45898</v>
      </c>
      <c r="C242" t="str">
        <f t="shared" si="9"/>
        <v>8</v>
      </c>
      <c r="D242" s="1" t="str">
        <f t="shared" si="10"/>
        <v>金</v>
      </c>
      <c r="E242" t="str">
        <f>IF(カレンダー!$X$5="する",IFERROR(VLOOKUP(B242,syukujitsu!$A:$B,2,0),""),"")</f>
        <v/>
      </c>
      <c r="F242" t="str">
        <f>IFERROR(VLOOKUP(D242,カレンダー!$X$7:$X$11,1,0),"")</f>
        <v/>
      </c>
      <c r="G242" s="1" t="str">
        <f>IFERROR(VLOOKUP(B242,カレンダー!$X$12:$X$41,1,0),"")</f>
        <v/>
      </c>
      <c r="H242" t="str">
        <f t="shared" si="11"/>
        <v/>
      </c>
    </row>
    <row r="243" spans="1:8" x14ac:dyDescent="0.4">
      <c r="A243">
        <v>241</v>
      </c>
      <c r="B243" s="1">
        <f>DATE(カレンダー!$A$1,カレンダー!$C$1,1)+A243</f>
        <v>45899</v>
      </c>
      <c r="C243" t="str">
        <f t="shared" si="9"/>
        <v>8</v>
      </c>
      <c r="D243" s="1" t="str">
        <f t="shared" si="10"/>
        <v>土</v>
      </c>
      <c r="E243" t="str">
        <f>IF(カレンダー!$X$5="する",IFERROR(VLOOKUP(B243,syukujitsu!$A:$B,2,0),""),"")</f>
        <v/>
      </c>
      <c r="F243" t="str">
        <f>IFERROR(VLOOKUP(D243,カレンダー!$X$7:$X$11,1,0),"")</f>
        <v>土</v>
      </c>
      <c r="G243" s="1" t="str">
        <f>IFERROR(VLOOKUP(B243,カレンダー!$X$12:$X$41,1,0),"")</f>
        <v/>
      </c>
      <c r="H243" t="str">
        <f t="shared" si="11"/>
        <v>休日</v>
      </c>
    </row>
    <row r="244" spans="1:8" x14ac:dyDescent="0.4">
      <c r="A244">
        <v>242</v>
      </c>
      <c r="B244" s="1">
        <f>DATE(カレンダー!$A$1,カレンダー!$C$1,1)+A244</f>
        <v>45900</v>
      </c>
      <c r="C244" t="str">
        <f t="shared" si="9"/>
        <v>8</v>
      </c>
      <c r="D244" s="1" t="str">
        <f t="shared" si="10"/>
        <v>日</v>
      </c>
      <c r="E244" t="str">
        <f>IF(カレンダー!$X$5="する",IFERROR(VLOOKUP(B244,syukujitsu!$A:$B,2,0),""),"")</f>
        <v/>
      </c>
      <c r="F244" t="str">
        <f>IFERROR(VLOOKUP(D244,カレンダー!$X$7:$X$11,1,0),"")</f>
        <v>日</v>
      </c>
      <c r="G244" s="1" t="str">
        <f>IFERROR(VLOOKUP(B244,カレンダー!$X$12:$X$41,1,0),"")</f>
        <v/>
      </c>
      <c r="H244" t="str">
        <f t="shared" si="11"/>
        <v>休日</v>
      </c>
    </row>
    <row r="245" spans="1:8" x14ac:dyDescent="0.4">
      <c r="A245">
        <v>243</v>
      </c>
      <c r="B245" s="1">
        <f>DATE(カレンダー!$A$1,カレンダー!$C$1,1)+A245</f>
        <v>45901</v>
      </c>
      <c r="C245" t="str">
        <f t="shared" si="9"/>
        <v>9</v>
      </c>
      <c r="D245" s="1" t="str">
        <f t="shared" si="10"/>
        <v>月</v>
      </c>
      <c r="E245" t="str">
        <f>IF(カレンダー!$X$5="する",IFERROR(VLOOKUP(B245,syukujitsu!$A:$B,2,0),""),"")</f>
        <v/>
      </c>
      <c r="F245" t="str">
        <f>IFERROR(VLOOKUP(D245,カレンダー!$X$7:$X$11,1,0),"")</f>
        <v/>
      </c>
      <c r="G245" s="1" t="str">
        <f>IFERROR(VLOOKUP(B245,カレンダー!$X$12:$X$41,1,0),"")</f>
        <v/>
      </c>
      <c r="H245" t="str">
        <f t="shared" si="11"/>
        <v/>
      </c>
    </row>
    <row r="246" spans="1:8" x14ac:dyDescent="0.4">
      <c r="A246">
        <v>244</v>
      </c>
      <c r="B246" s="1">
        <f>DATE(カレンダー!$A$1,カレンダー!$C$1,1)+A246</f>
        <v>45902</v>
      </c>
      <c r="C246" t="str">
        <f t="shared" si="9"/>
        <v>9</v>
      </c>
      <c r="D246" s="1" t="str">
        <f t="shared" si="10"/>
        <v>火</v>
      </c>
      <c r="E246" t="str">
        <f>IF(カレンダー!$X$5="する",IFERROR(VLOOKUP(B246,syukujitsu!$A:$B,2,0),""),"")</f>
        <v/>
      </c>
      <c r="F246" t="str">
        <f>IFERROR(VLOOKUP(D246,カレンダー!$X$7:$X$11,1,0),"")</f>
        <v/>
      </c>
      <c r="G246" s="1" t="str">
        <f>IFERROR(VLOOKUP(B246,カレンダー!$X$12:$X$41,1,0),"")</f>
        <v/>
      </c>
      <c r="H246" t="str">
        <f t="shared" si="11"/>
        <v/>
      </c>
    </row>
    <row r="247" spans="1:8" x14ac:dyDescent="0.4">
      <c r="A247">
        <v>245</v>
      </c>
      <c r="B247" s="1">
        <f>DATE(カレンダー!$A$1,カレンダー!$C$1,1)+A247</f>
        <v>45903</v>
      </c>
      <c r="C247" t="str">
        <f t="shared" si="9"/>
        <v>9</v>
      </c>
      <c r="D247" s="1" t="str">
        <f t="shared" si="10"/>
        <v>水</v>
      </c>
      <c r="E247" t="str">
        <f>IF(カレンダー!$X$5="する",IFERROR(VLOOKUP(B247,syukujitsu!$A:$B,2,0),""),"")</f>
        <v/>
      </c>
      <c r="F247" t="str">
        <f>IFERROR(VLOOKUP(D247,カレンダー!$X$7:$X$11,1,0),"")</f>
        <v/>
      </c>
      <c r="G247" s="1" t="str">
        <f>IFERROR(VLOOKUP(B247,カレンダー!$X$12:$X$41,1,0),"")</f>
        <v/>
      </c>
      <c r="H247" t="str">
        <f t="shared" si="11"/>
        <v/>
      </c>
    </row>
    <row r="248" spans="1:8" x14ac:dyDescent="0.4">
      <c r="A248">
        <v>246</v>
      </c>
      <c r="B248" s="1">
        <f>DATE(カレンダー!$A$1,カレンダー!$C$1,1)+A248</f>
        <v>45904</v>
      </c>
      <c r="C248" t="str">
        <f t="shared" si="9"/>
        <v>9</v>
      </c>
      <c r="D248" s="1" t="str">
        <f t="shared" si="10"/>
        <v>木</v>
      </c>
      <c r="E248" t="str">
        <f>IF(カレンダー!$X$5="する",IFERROR(VLOOKUP(B248,syukujitsu!$A:$B,2,0),""),"")</f>
        <v/>
      </c>
      <c r="F248" t="str">
        <f>IFERROR(VLOOKUP(D248,カレンダー!$X$7:$X$11,1,0),"")</f>
        <v/>
      </c>
      <c r="G248" s="1" t="str">
        <f>IFERROR(VLOOKUP(B248,カレンダー!$X$12:$X$41,1,0),"")</f>
        <v/>
      </c>
      <c r="H248" t="str">
        <f t="shared" si="11"/>
        <v/>
      </c>
    </row>
    <row r="249" spans="1:8" x14ac:dyDescent="0.4">
      <c r="A249">
        <v>247</v>
      </c>
      <c r="B249" s="1">
        <f>DATE(カレンダー!$A$1,カレンダー!$C$1,1)+A249</f>
        <v>45905</v>
      </c>
      <c r="C249" t="str">
        <f t="shared" si="9"/>
        <v>9</v>
      </c>
      <c r="D249" s="1" t="str">
        <f t="shared" si="10"/>
        <v>金</v>
      </c>
      <c r="E249" t="str">
        <f>IF(カレンダー!$X$5="する",IFERROR(VLOOKUP(B249,syukujitsu!$A:$B,2,0),""),"")</f>
        <v/>
      </c>
      <c r="F249" t="str">
        <f>IFERROR(VLOOKUP(D249,カレンダー!$X$7:$X$11,1,0),"")</f>
        <v/>
      </c>
      <c r="G249" s="1" t="str">
        <f>IFERROR(VLOOKUP(B249,カレンダー!$X$12:$X$41,1,0),"")</f>
        <v/>
      </c>
      <c r="H249" t="str">
        <f t="shared" si="11"/>
        <v/>
      </c>
    </row>
    <row r="250" spans="1:8" x14ac:dyDescent="0.4">
      <c r="A250">
        <v>248</v>
      </c>
      <c r="B250" s="1">
        <f>DATE(カレンダー!$A$1,カレンダー!$C$1,1)+A250</f>
        <v>45906</v>
      </c>
      <c r="C250" t="str">
        <f t="shared" si="9"/>
        <v>9</v>
      </c>
      <c r="D250" s="1" t="str">
        <f t="shared" si="10"/>
        <v>土</v>
      </c>
      <c r="E250" t="str">
        <f>IF(カレンダー!$X$5="する",IFERROR(VLOOKUP(B250,syukujitsu!$A:$B,2,0),""),"")</f>
        <v/>
      </c>
      <c r="F250" t="str">
        <f>IFERROR(VLOOKUP(D250,カレンダー!$X$7:$X$11,1,0),"")</f>
        <v>土</v>
      </c>
      <c r="G250" s="1" t="str">
        <f>IFERROR(VLOOKUP(B250,カレンダー!$X$12:$X$41,1,0),"")</f>
        <v/>
      </c>
      <c r="H250" t="str">
        <f t="shared" si="11"/>
        <v>休日</v>
      </c>
    </row>
    <row r="251" spans="1:8" x14ac:dyDescent="0.4">
      <c r="A251">
        <v>249</v>
      </c>
      <c r="B251" s="1">
        <f>DATE(カレンダー!$A$1,カレンダー!$C$1,1)+A251</f>
        <v>45907</v>
      </c>
      <c r="C251" t="str">
        <f t="shared" si="9"/>
        <v>9</v>
      </c>
      <c r="D251" s="1" t="str">
        <f t="shared" si="10"/>
        <v>日</v>
      </c>
      <c r="E251" t="str">
        <f>IF(カレンダー!$X$5="する",IFERROR(VLOOKUP(B251,syukujitsu!$A:$B,2,0),""),"")</f>
        <v/>
      </c>
      <c r="F251" t="str">
        <f>IFERROR(VLOOKUP(D251,カレンダー!$X$7:$X$11,1,0),"")</f>
        <v>日</v>
      </c>
      <c r="G251" s="1" t="str">
        <f>IFERROR(VLOOKUP(B251,カレンダー!$X$12:$X$41,1,0),"")</f>
        <v/>
      </c>
      <c r="H251" t="str">
        <f t="shared" si="11"/>
        <v>休日</v>
      </c>
    </row>
    <row r="252" spans="1:8" x14ac:dyDescent="0.4">
      <c r="A252">
        <v>250</v>
      </c>
      <c r="B252" s="1">
        <f>DATE(カレンダー!$A$1,カレンダー!$C$1,1)+A252</f>
        <v>45908</v>
      </c>
      <c r="C252" t="str">
        <f t="shared" si="9"/>
        <v>9</v>
      </c>
      <c r="D252" s="1" t="str">
        <f t="shared" si="10"/>
        <v>月</v>
      </c>
      <c r="E252" t="str">
        <f>IF(カレンダー!$X$5="する",IFERROR(VLOOKUP(B252,syukujitsu!$A:$B,2,0),""),"")</f>
        <v/>
      </c>
      <c r="F252" t="str">
        <f>IFERROR(VLOOKUP(D252,カレンダー!$X$7:$X$11,1,0),"")</f>
        <v/>
      </c>
      <c r="G252" s="1" t="str">
        <f>IFERROR(VLOOKUP(B252,カレンダー!$X$12:$X$41,1,0),"")</f>
        <v/>
      </c>
      <c r="H252" t="str">
        <f t="shared" si="11"/>
        <v/>
      </c>
    </row>
    <row r="253" spans="1:8" x14ac:dyDescent="0.4">
      <c r="A253">
        <v>251</v>
      </c>
      <c r="B253" s="1">
        <f>DATE(カレンダー!$A$1,カレンダー!$C$1,1)+A253</f>
        <v>45909</v>
      </c>
      <c r="C253" t="str">
        <f t="shared" si="9"/>
        <v>9</v>
      </c>
      <c r="D253" s="1" t="str">
        <f t="shared" si="10"/>
        <v>火</v>
      </c>
      <c r="E253" t="str">
        <f>IF(カレンダー!$X$5="する",IFERROR(VLOOKUP(B253,syukujitsu!$A:$B,2,0),""),"")</f>
        <v/>
      </c>
      <c r="F253" t="str">
        <f>IFERROR(VLOOKUP(D253,カレンダー!$X$7:$X$11,1,0),"")</f>
        <v/>
      </c>
      <c r="G253" s="1" t="str">
        <f>IFERROR(VLOOKUP(B253,カレンダー!$X$12:$X$41,1,0),"")</f>
        <v/>
      </c>
      <c r="H253" t="str">
        <f t="shared" si="11"/>
        <v/>
      </c>
    </row>
    <row r="254" spans="1:8" x14ac:dyDescent="0.4">
      <c r="A254">
        <v>252</v>
      </c>
      <c r="B254" s="1">
        <f>DATE(カレンダー!$A$1,カレンダー!$C$1,1)+A254</f>
        <v>45910</v>
      </c>
      <c r="C254" t="str">
        <f t="shared" si="9"/>
        <v>9</v>
      </c>
      <c r="D254" s="1" t="str">
        <f t="shared" si="10"/>
        <v>水</v>
      </c>
      <c r="E254" t="str">
        <f>IF(カレンダー!$X$5="する",IFERROR(VLOOKUP(B254,syukujitsu!$A:$B,2,0),""),"")</f>
        <v/>
      </c>
      <c r="F254" t="str">
        <f>IFERROR(VLOOKUP(D254,カレンダー!$X$7:$X$11,1,0),"")</f>
        <v/>
      </c>
      <c r="G254" s="1" t="str">
        <f>IFERROR(VLOOKUP(B254,カレンダー!$X$12:$X$41,1,0),"")</f>
        <v/>
      </c>
      <c r="H254" t="str">
        <f t="shared" si="11"/>
        <v/>
      </c>
    </row>
    <row r="255" spans="1:8" x14ac:dyDescent="0.4">
      <c r="A255">
        <v>253</v>
      </c>
      <c r="B255" s="1">
        <f>DATE(カレンダー!$A$1,カレンダー!$C$1,1)+A255</f>
        <v>45911</v>
      </c>
      <c r="C255" t="str">
        <f t="shared" si="9"/>
        <v>9</v>
      </c>
      <c r="D255" s="1" t="str">
        <f t="shared" si="10"/>
        <v>木</v>
      </c>
      <c r="E255" t="str">
        <f>IF(カレンダー!$X$5="する",IFERROR(VLOOKUP(B255,syukujitsu!$A:$B,2,0),""),"")</f>
        <v/>
      </c>
      <c r="F255" t="str">
        <f>IFERROR(VLOOKUP(D255,カレンダー!$X$7:$X$11,1,0),"")</f>
        <v/>
      </c>
      <c r="G255" s="1" t="str">
        <f>IFERROR(VLOOKUP(B255,カレンダー!$X$12:$X$41,1,0),"")</f>
        <v/>
      </c>
      <c r="H255" t="str">
        <f t="shared" si="11"/>
        <v/>
      </c>
    </row>
    <row r="256" spans="1:8" x14ac:dyDescent="0.4">
      <c r="A256">
        <v>254</v>
      </c>
      <c r="B256" s="1">
        <f>DATE(カレンダー!$A$1,カレンダー!$C$1,1)+A256</f>
        <v>45912</v>
      </c>
      <c r="C256" t="str">
        <f t="shared" si="9"/>
        <v>9</v>
      </c>
      <c r="D256" s="1" t="str">
        <f t="shared" si="10"/>
        <v>金</v>
      </c>
      <c r="E256" t="str">
        <f>IF(カレンダー!$X$5="する",IFERROR(VLOOKUP(B256,syukujitsu!$A:$B,2,0),""),"")</f>
        <v/>
      </c>
      <c r="F256" t="str">
        <f>IFERROR(VLOOKUP(D256,カレンダー!$X$7:$X$11,1,0),"")</f>
        <v/>
      </c>
      <c r="G256" s="1" t="str">
        <f>IFERROR(VLOOKUP(B256,カレンダー!$X$12:$X$41,1,0),"")</f>
        <v/>
      </c>
      <c r="H256" t="str">
        <f t="shared" si="11"/>
        <v/>
      </c>
    </row>
    <row r="257" spans="1:8" x14ac:dyDescent="0.4">
      <c r="A257">
        <v>255</v>
      </c>
      <c r="B257" s="1">
        <f>DATE(カレンダー!$A$1,カレンダー!$C$1,1)+A257</f>
        <v>45913</v>
      </c>
      <c r="C257" t="str">
        <f t="shared" si="9"/>
        <v>9</v>
      </c>
      <c r="D257" s="1" t="str">
        <f t="shared" si="10"/>
        <v>土</v>
      </c>
      <c r="E257" t="str">
        <f>IF(カレンダー!$X$5="する",IFERROR(VLOOKUP(B257,syukujitsu!$A:$B,2,0),""),"")</f>
        <v/>
      </c>
      <c r="F257" t="str">
        <f>IFERROR(VLOOKUP(D257,カレンダー!$X$7:$X$11,1,0),"")</f>
        <v>土</v>
      </c>
      <c r="G257" s="1" t="str">
        <f>IFERROR(VLOOKUP(B257,カレンダー!$X$12:$X$41,1,0),"")</f>
        <v/>
      </c>
      <c r="H257" t="str">
        <f t="shared" si="11"/>
        <v>休日</v>
      </c>
    </row>
    <row r="258" spans="1:8" x14ac:dyDescent="0.4">
      <c r="A258">
        <v>256</v>
      </c>
      <c r="B258" s="1">
        <f>DATE(カレンダー!$A$1,カレンダー!$C$1,1)+A258</f>
        <v>45914</v>
      </c>
      <c r="C258" t="str">
        <f t="shared" si="9"/>
        <v>9</v>
      </c>
      <c r="D258" s="1" t="str">
        <f t="shared" si="10"/>
        <v>日</v>
      </c>
      <c r="E258" t="str">
        <f>IF(カレンダー!$X$5="する",IFERROR(VLOOKUP(B258,syukujitsu!$A:$B,2,0),""),"")</f>
        <v/>
      </c>
      <c r="F258" t="str">
        <f>IFERROR(VLOOKUP(D258,カレンダー!$X$7:$X$11,1,0),"")</f>
        <v>日</v>
      </c>
      <c r="G258" s="1" t="str">
        <f>IFERROR(VLOOKUP(B258,カレンダー!$X$12:$X$41,1,0),"")</f>
        <v/>
      </c>
      <c r="H258" t="str">
        <f t="shared" si="11"/>
        <v>休日</v>
      </c>
    </row>
    <row r="259" spans="1:8" x14ac:dyDescent="0.4">
      <c r="A259">
        <v>257</v>
      </c>
      <c r="B259" s="1">
        <f>DATE(カレンダー!$A$1,カレンダー!$C$1,1)+A259</f>
        <v>45915</v>
      </c>
      <c r="C259" t="str">
        <f t="shared" ref="C259:C322" si="12">TEXT(B259,"m")</f>
        <v>9</v>
      </c>
      <c r="D259" s="1" t="str">
        <f t="shared" ref="D259:D322" si="13">TEXT(B259,"aaa")</f>
        <v>月</v>
      </c>
      <c r="E259" t="str">
        <f>IF(カレンダー!$X$5="する",IFERROR(VLOOKUP(B259,syukujitsu!$A:$B,2,0),""),"")</f>
        <v>敬老の日</v>
      </c>
      <c r="F259" t="str">
        <f>IFERROR(VLOOKUP(D259,カレンダー!$X$7:$X$11,1,0),"")</f>
        <v/>
      </c>
      <c r="G259" s="1" t="str">
        <f>IFERROR(VLOOKUP(B259,カレンダー!$X$12:$X$41,1,0),"")</f>
        <v/>
      </c>
      <c r="H259" t="str">
        <f t="shared" ref="H259:H322" si="14">IF(OR(E259&lt;&gt;"",F259&lt;&gt;"",G259&lt;&gt;""),"休日","")</f>
        <v>休日</v>
      </c>
    </row>
    <row r="260" spans="1:8" x14ac:dyDescent="0.4">
      <c r="A260">
        <v>258</v>
      </c>
      <c r="B260" s="1">
        <f>DATE(カレンダー!$A$1,カレンダー!$C$1,1)+A260</f>
        <v>45916</v>
      </c>
      <c r="C260" t="str">
        <f t="shared" si="12"/>
        <v>9</v>
      </c>
      <c r="D260" s="1" t="str">
        <f t="shared" si="13"/>
        <v>火</v>
      </c>
      <c r="E260" t="str">
        <f>IF(カレンダー!$X$5="する",IFERROR(VLOOKUP(B260,syukujitsu!$A:$B,2,0),""),"")</f>
        <v/>
      </c>
      <c r="F260" t="str">
        <f>IFERROR(VLOOKUP(D260,カレンダー!$X$7:$X$11,1,0),"")</f>
        <v/>
      </c>
      <c r="G260" s="1" t="str">
        <f>IFERROR(VLOOKUP(B260,カレンダー!$X$12:$X$41,1,0),"")</f>
        <v/>
      </c>
      <c r="H260" t="str">
        <f t="shared" si="14"/>
        <v/>
      </c>
    </row>
    <row r="261" spans="1:8" x14ac:dyDescent="0.4">
      <c r="A261">
        <v>259</v>
      </c>
      <c r="B261" s="1">
        <f>DATE(カレンダー!$A$1,カレンダー!$C$1,1)+A261</f>
        <v>45917</v>
      </c>
      <c r="C261" t="str">
        <f t="shared" si="12"/>
        <v>9</v>
      </c>
      <c r="D261" s="1" t="str">
        <f t="shared" si="13"/>
        <v>水</v>
      </c>
      <c r="E261" t="str">
        <f>IF(カレンダー!$X$5="する",IFERROR(VLOOKUP(B261,syukujitsu!$A:$B,2,0),""),"")</f>
        <v/>
      </c>
      <c r="F261" t="str">
        <f>IFERROR(VLOOKUP(D261,カレンダー!$X$7:$X$11,1,0),"")</f>
        <v/>
      </c>
      <c r="G261" s="1" t="str">
        <f>IFERROR(VLOOKUP(B261,カレンダー!$X$12:$X$41,1,0),"")</f>
        <v/>
      </c>
      <c r="H261" t="str">
        <f t="shared" si="14"/>
        <v/>
      </c>
    </row>
    <row r="262" spans="1:8" x14ac:dyDescent="0.4">
      <c r="A262">
        <v>260</v>
      </c>
      <c r="B262" s="1">
        <f>DATE(カレンダー!$A$1,カレンダー!$C$1,1)+A262</f>
        <v>45918</v>
      </c>
      <c r="C262" t="str">
        <f t="shared" si="12"/>
        <v>9</v>
      </c>
      <c r="D262" s="1" t="str">
        <f t="shared" si="13"/>
        <v>木</v>
      </c>
      <c r="E262" t="str">
        <f>IF(カレンダー!$X$5="する",IFERROR(VLOOKUP(B262,syukujitsu!$A:$B,2,0),""),"")</f>
        <v/>
      </c>
      <c r="F262" t="str">
        <f>IFERROR(VLOOKUP(D262,カレンダー!$X$7:$X$11,1,0),"")</f>
        <v/>
      </c>
      <c r="G262" s="1" t="str">
        <f>IFERROR(VLOOKUP(B262,カレンダー!$X$12:$X$41,1,0),"")</f>
        <v/>
      </c>
      <c r="H262" t="str">
        <f t="shared" si="14"/>
        <v/>
      </c>
    </row>
    <row r="263" spans="1:8" x14ac:dyDescent="0.4">
      <c r="A263">
        <v>261</v>
      </c>
      <c r="B263" s="1">
        <f>DATE(カレンダー!$A$1,カレンダー!$C$1,1)+A263</f>
        <v>45919</v>
      </c>
      <c r="C263" t="str">
        <f t="shared" si="12"/>
        <v>9</v>
      </c>
      <c r="D263" s="1" t="str">
        <f t="shared" si="13"/>
        <v>金</v>
      </c>
      <c r="E263" t="str">
        <f>IF(カレンダー!$X$5="する",IFERROR(VLOOKUP(B263,syukujitsu!$A:$B,2,0),""),"")</f>
        <v/>
      </c>
      <c r="F263" t="str">
        <f>IFERROR(VLOOKUP(D263,カレンダー!$X$7:$X$11,1,0),"")</f>
        <v/>
      </c>
      <c r="G263" s="1" t="str">
        <f>IFERROR(VLOOKUP(B263,カレンダー!$X$12:$X$41,1,0),"")</f>
        <v/>
      </c>
      <c r="H263" t="str">
        <f t="shared" si="14"/>
        <v/>
      </c>
    </row>
    <row r="264" spans="1:8" x14ac:dyDescent="0.4">
      <c r="A264">
        <v>262</v>
      </c>
      <c r="B264" s="1">
        <f>DATE(カレンダー!$A$1,カレンダー!$C$1,1)+A264</f>
        <v>45920</v>
      </c>
      <c r="C264" t="str">
        <f t="shared" si="12"/>
        <v>9</v>
      </c>
      <c r="D264" s="1" t="str">
        <f t="shared" si="13"/>
        <v>土</v>
      </c>
      <c r="E264" t="str">
        <f>IF(カレンダー!$X$5="する",IFERROR(VLOOKUP(B264,syukujitsu!$A:$B,2,0),""),"")</f>
        <v/>
      </c>
      <c r="F264" t="str">
        <f>IFERROR(VLOOKUP(D264,カレンダー!$X$7:$X$11,1,0),"")</f>
        <v>土</v>
      </c>
      <c r="G264" s="1" t="str">
        <f>IFERROR(VLOOKUP(B264,カレンダー!$X$12:$X$41,1,0),"")</f>
        <v/>
      </c>
      <c r="H264" t="str">
        <f t="shared" si="14"/>
        <v>休日</v>
      </c>
    </row>
    <row r="265" spans="1:8" x14ac:dyDescent="0.4">
      <c r="A265">
        <v>263</v>
      </c>
      <c r="B265" s="1">
        <f>DATE(カレンダー!$A$1,カレンダー!$C$1,1)+A265</f>
        <v>45921</v>
      </c>
      <c r="C265" t="str">
        <f t="shared" si="12"/>
        <v>9</v>
      </c>
      <c r="D265" s="1" t="str">
        <f t="shared" si="13"/>
        <v>日</v>
      </c>
      <c r="E265" t="str">
        <f>IF(カレンダー!$X$5="する",IFERROR(VLOOKUP(B265,syukujitsu!$A:$B,2,0),""),"")</f>
        <v/>
      </c>
      <c r="F265" t="str">
        <f>IFERROR(VLOOKUP(D265,カレンダー!$X$7:$X$11,1,0),"")</f>
        <v>日</v>
      </c>
      <c r="G265" s="1" t="str">
        <f>IFERROR(VLOOKUP(B265,カレンダー!$X$12:$X$41,1,0),"")</f>
        <v/>
      </c>
      <c r="H265" t="str">
        <f t="shared" si="14"/>
        <v>休日</v>
      </c>
    </row>
    <row r="266" spans="1:8" x14ac:dyDescent="0.4">
      <c r="A266">
        <v>264</v>
      </c>
      <c r="B266" s="1">
        <f>DATE(カレンダー!$A$1,カレンダー!$C$1,1)+A266</f>
        <v>45922</v>
      </c>
      <c r="C266" t="str">
        <f t="shared" si="12"/>
        <v>9</v>
      </c>
      <c r="D266" s="1" t="str">
        <f t="shared" si="13"/>
        <v>月</v>
      </c>
      <c r="E266" t="str">
        <f>IF(カレンダー!$X$5="する",IFERROR(VLOOKUP(B266,syukujitsu!$A:$B,2,0),""),"")</f>
        <v/>
      </c>
      <c r="F266" t="str">
        <f>IFERROR(VLOOKUP(D266,カレンダー!$X$7:$X$11,1,0),"")</f>
        <v/>
      </c>
      <c r="G266" s="1" t="str">
        <f>IFERROR(VLOOKUP(B266,カレンダー!$X$12:$X$41,1,0),"")</f>
        <v/>
      </c>
      <c r="H266" t="str">
        <f t="shared" si="14"/>
        <v/>
      </c>
    </row>
    <row r="267" spans="1:8" x14ac:dyDescent="0.4">
      <c r="A267">
        <v>265</v>
      </c>
      <c r="B267" s="1">
        <f>DATE(カレンダー!$A$1,カレンダー!$C$1,1)+A267</f>
        <v>45923</v>
      </c>
      <c r="C267" t="str">
        <f t="shared" si="12"/>
        <v>9</v>
      </c>
      <c r="D267" s="1" t="str">
        <f t="shared" si="13"/>
        <v>火</v>
      </c>
      <c r="E267" t="str">
        <f>IF(カレンダー!$X$5="する",IFERROR(VLOOKUP(B267,syukujitsu!$A:$B,2,0),""),"")</f>
        <v>秋分の日</v>
      </c>
      <c r="F267" t="str">
        <f>IFERROR(VLOOKUP(D267,カレンダー!$X$7:$X$11,1,0),"")</f>
        <v/>
      </c>
      <c r="G267" s="1" t="str">
        <f>IFERROR(VLOOKUP(B267,カレンダー!$X$12:$X$41,1,0),"")</f>
        <v/>
      </c>
      <c r="H267" t="str">
        <f t="shared" si="14"/>
        <v>休日</v>
      </c>
    </row>
    <row r="268" spans="1:8" x14ac:dyDescent="0.4">
      <c r="A268">
        <v>266</v>
      </c>
      <c r="B268" s="1">
        <f>DATE(カレンダー!$A$1,カレンダー!$C$1,1)+A268</f>
        <v>45924</v>
      </c>
      <c r="C268" t="str">
        <f t="shared" si="12"/>
        <v>9</v>
      </c>
      <c r="D268" s="1" t="str">
        <f t="shared" si="13"/>
        <v>水</v>
      </c>
      <c r="E268" t="str">
        <f>IF(カレンダー!$X$5="する",IFERROR(VLOOKUP(B268,syukujitsu!$A:$B,2,0),""),"")</f>
        <v/>
      </c>
      <c r="F268" t="str">
        <f>IFERROR(VLOOKUP(D268,カレンダー!$X$7:$X$11,1,0),"")</f>
        <v/>
      </c>
      <c r="G268" s="1" t="str">
        <f>IFERROR(VLOOKUP(B268,カレンダー!$X$12:$X$41,1,0),"")</f>
        <v/>
      </c>
      <c r="H268" t="str">
        <f t="shared" si="14"/>
        <v/>
      </c>
    </row>
    <row r="269" spans="1:8" x14ac:dyDescent="0.4">
      <c r="A269">
        <v>267</v>
      </c>
      <c r="B269" s="1">
        <f>DATE(カレンダー!$A$1,カレンダー!$C$1,1)+A269</f>
        <v>45925</v>
      </c>
      <c r="C269" t="str">
        <f t="shared" si="12"/>
        <v>9</v>
      </c>
      <c r="D269" s="1" t="str">
        <f t="shared" si="13"/>
        <v>木</v>
      </c>
      <c r="E269" t="str">
        <f>IF(カレンダー!$X$5="する",IFERROR(VLOOKUP(B269,syukujitsu!$A:$B,2,0),""),"")</f>
        <v/>
      </c>
      <c r="F269" t="str">
        <f>IFERROR(VLOOKUP(D269,カレンダー!$X$7:$X$11,1,0),"")</f>
        <v/>
      </c>
      <c r="G269" s="1" t="str">
        <f>IFERROR(VLOOKUP(B269,カレンダー!$X$12:$X$41,1,0),"")</f>
        <v/>
      </c>
      <c r="H269" t="str">
        <f t="shared" si="14"/>
        <v/>
      </c>
    </row>
    <row r="270" spans="1:8" x14ac:dyDescent="0.4">
      <c r="A270">
        <v>268</v>
      </c>
      <c r="B270" s="1">
        <f>DATE(カレンダー!$A$1,カレンダー!$C$1,1)+A270</f>
        <v>45926</v>
      </c>
      <c r="C270" t="str">
        <f t="shared" si="12"/>
        <v>9</v>
      </c>
      <c r="D270" s="1" t="str">
        <f t="shared" si="13"/>
        <v>金</v>
      </c>
      <c r="E270" t="str">
        <f>IF(カレンダー!$X$5="する",IFERROR(VLOOKUP(B270,syukujitsu!$A:$B,2,0),""),"")</f>
        <v/>
      </c>
      <c r="F270" t="str">
        <f>IFERROR(VLOOKUP(D270,カレンダー!$X$7:$X$11,1,0),"")</f>
        <v/>
      </c>
      <c r="G270" s="1" t="str">
        <f>IFERROR(VLOOKUP(B270,カレンダー!$X$12:$X$41,1,0),"")</f>
        <v/>
      </c>
      <c r="H270" t="str">
        <f t="shared" si="14"/>
        <v/>
      </c>
    </row>
    <row r="271" spans="1:8" x14ac:dyDescent="0.4">
      <c r="A271">
        <v>269</v>
      </c>
      <c r="B271" s="1">
        <f>DATE(カレンダー!$A$1,カレンダー!$C$1,1)+A271</f>
        <v>45927</v>
      </c>
      <c r="C271" t="str">
        <f t="shared" si="12"/>
        <v>9</v>
      </c>
      <c r="D271" s="1" t="str">
        <f t="shared" si="13"/>
        <v>土</v>
      </c>
      <c r="E271" t="str">
        <f>IF(カレンダー!$X$5="する",IFERROR(VLOOKUP(B271,syukujitsu!$A:$B,2,0),""),"")</f>
        <v/>
      </c>
      <c r="F271" t="str">
        <f>IFERROR(VLOOKUP(D271,カレンダー!$X$7:$X$11,1,0),"")</f>
        <v>土</v>
      </c>
      <c r="G271" s="1" t="str">
        <f>IFERROR(VLOOKUP(B271,カレンダー!$X$12:$X$41,1,0),"")</f>
        <v/>
      </c>
      <c r="H271" t="str">
        <f t="shared" si="14"/>
        <v>休日</v>
      </c>
    </row>
    <row r="272" spans="1:8" x14ac:dyDescent="0.4">
      <c r="A272">
        <v>270</v>
      </c>
      <c r="B272" s="1">
        <f>DATE(カレンダー!$A$1,カレンダー!$C$1,1)+A272</f>
        <v>45928</v>
      </c>
      <c r="C272" t="str">
        <f t="shared" si="12"/>
        <v>9</v>
      </c>
      <c r="D272" s="1" t="str">
        <f t="shared" si="13"/>
        <v>日</v>
      </c>
      <c r="E272" t="str">
        <f>IF(カレンダー!$X$5="する",IFERROR(VLOOKUP(B272,syukujitsu!$A:$B,2,0),""),"")</f>
        <v/>
      </c>
      <c r="F272" t="str">
        <f>IFERROR(VLOOKUP(D272,カレンダー!$X$7:$X$11,1,0),"")</f>
        <v>日</v>
      </c>
      <c r="G272" s="1" t="str">
        <f>IFERROR(VLOOKUP(B272,カレンダー!$X$12:$X$41,1,0),"")</f>
        <v/>
      </c>
      <c r="H272" t="str">
        <f t="shared" si="14"/>
        <v>休日</v>
      </c>
    </row>
    <row r="273" spans="1:8" x14ac:dyDescent="0.4">
      <c r="A273">
        <v>271</v>
      </c>
      <c r="B273" s="1">
        <f>DATE(カレンダー!$A$1,カレンダー!$C$1,1)+A273</f>
        <v>45929</v>
      </c>
      <c r="C273" t="str">
        <f t="shared" si="12"/>
        <v>9</v>
      </c>
      <c r="D273" s="1" t="str">
        <f t="shared" si="13"/>
        <v>月</v>
      </c>
      <c r="E273" t="str">
        <f>IF(カレンダー!$X$5="する",IFERROR(VLOOKUP(B273,syukujitsu!$A:$B,2,0),""),"")</f>
        <v/>
      </c>
      <c r="F273" t="str">
        <f>IFERROR(VLOOKUP(D273,カレンダー!$X$7:$X$11,1,0),"")</f>
        <v/>
      </c>
      <c r="G273" s="1" t="str">
        <f>IFERROR(VLOOKUP(B273,カレンダー!$X$12:$X$41,1,0),"")</f>
        <v/>
      </c>
      <c r="H273" t="str">
        <f t="shared" si="14"/>
        <v/>
      </c>
    </row>
    <row r="274" spans="1:8" x14ac:dyDescent="0.4">
      <c r="A274">
        <v>272</v>
      </c>
      <c r="B274" s="1">
        <f>DATE(カレンダー!$A$1,カレンダー!$C$1,1)+A274</f>
        <v>45930</v>
      </c>
      <c r="C274" t="str">
        <f t="shared" si="12"/>
        <v>9</v>
      </c>
      <c r="D274" s="1" t="str">
        <f t="shared" si="13"/>
        <v>火</v>
      </c>
      <c r="E274" t="str">
        <f>IF(カレンダー!$X$5="する",IFERROR(VLOOKUP(B274,syukujitsu!$A:$B,2,0),""),"")</f>
        <v/>
      </c>
      <c r="F274" t="str">
        <f>IFERROR(VLOOKUP(D274,カレンダー!$X$7:$X$11,1,0),"")</f>
        <v/>
      </c>
      <c r="G274" s="1" t="str">
        <f>IFERROR(VLOOKUP(B274,カレンダー!$X$12:$X$41,1,0),"")</f>
        <v/>
      </c>
      <c r="H274" t="str">
        <f t="shared" si="14"/>
        <v/>
      </c>
    </row>
    <row r="275" spans="1:8" x14ac:dyDescent="0.4">
      <c r="A275">
        <v>273</v>
      </c>
      <c r="B275" s="1">
        <f>DATE(カレンダー!$A$1,カレンダー!$C$1,1)+A275</f>
        <v>45931</v>
      </c>
      <c r="C275" t="str">
        <f t="shared" si="12"/>
        <v>10</v>
      </c>
      <c r="D275" s="1" t="str">
        <f t="shared" si="13"/>
        <v>水</v>
      </c>
      <c r="E275" t="str">
        <f>IF(カレンダー!$X$5="する",IFERROR(VLOOKUP(B275,syukujitsu!$A:$B,2,0),""),"")</f>
        <v/>
      </c>
      <c r="F275" t="str">
        <f>IFERROR(VLOOKUP(D275,カレンダー!$X$7:$X$11,1,0),"")</f>
        <v/>
      </c>
      <c r="G275" s="1" t="str">
        <f>IFERROR(VLOOKUP(B275,カレンダー!$X$12:$X$41,1,0),"")</f>
        <v/>
      </c>
      <c r="H275" t="str">
        <f t="shared" si="14"/>
        <v/>
      </c>
    </row>
    <row r="276" spans="1:8" x14ac:dyDescent="0.4">
      <c r="A276">
        <v>274</v>
      </c>
      <c r="B276" s="1">
        <f>DATE(カレンダー!$A$1,カレンダー!$C$1,1)+A276</f>
        <v>45932</v>
      </c>
      <c r="C276" t="str">
        <f t="shared" si="12"/>
        <v>10</v>
      </c>
      <c r="D276" s="1" t="str">
        <f t="shared" si="13"/>
        <v>木</v>
      </c>
      <c r="E276" t="str">
        <f>IF(カレンダー!$X$5="する",IFERROR(VLOOKUP(B276,syukujitsu!$A:$B,2,0),""),"")</f>
        <v/>
      </c>
      <c r="F276" t="str">
        <f>IFERROR(VLOOKUP(D276,カレンダー!$X$7:$X$11,1,0),"")</f>
        <v/>
      </c>
      <c r="G276" s="1" t="str">
        <f>IFERROR(VLOOKUP(B276,カレンダー!$X$12:$X$41,1,0),"")</f>
        <v/>
      </c>
      <c r="H276" t="str">
        <f t="shared" si="14"/>
        <v/>
      </c>
    </row>
    <row r="277" spans="1:8" x14ac:dyDescent="0.4">
      <c r="A277">
        <v>275</v>
      </c>
      <c r="B277" s="1">
        <f>DATE(カレンダー!$A$1,カレンダー!$C$1,1)+A277</f>
        <v>45933</v>
      </c>
      <c r="C277" t="str">
        <f t="shared" si="12"/>
        <v>10</v>
      </c>
      <c r="D277" s="1" t="str">
        <f t="shared" si="13"/>
        <v>金</v>
      </c>
      <c r="E277" t="str">
        <f>IF(カレンダー!$X$5="する",IFERROR(VLOOKUP(B277,syukujitsu!$A:$B,2,0),""),"")</f>
        <v/>
      </c>
      <c r="F277" t="str">
        <f>IFERROR(VLOOKUP(D277,カレンダー!$X$7:$X$11,1,0),"")</f>
        <v/>
      </c>
      <c r="G277" s="1" t="str">
        <f>IFERROR(VLOOKUP(B277,カレンダー!$X$12:$X$41,1,0),"")</f>
        <v/>
      </c>
      <c r="H277" t="str">
        <f t="shared" si="14"/>
        <v/>
      </c>
    </row>
    <row r="278" spans="1:8" x14ac:dyDescent="0.4">
      <c r="A278">
        <v>276</v>
      </c>
      <c r="B278" s="1">
        <f>DATE(カレンダー!$A$1,カレンダー!$C$1,1)+A278</f>
        <v>45934</v>
      </c>
      <c r="C278" t="str">
        <f t="shared" si="12"/>
        <v>10</v>
      </c>
      <c r="D278" s="1" t="str">
        <f t="shared" si="13"/>
        <v>土</v>
      </c>
      <c r="E278" t="str">
        <f>IF(カレンダー!$X$5="する",IFERROR(VLOOKUP(B278,syukujitsu!$A:$B,2,0),""),"")</f>
        <v/>
      </c>
      <c r="F278" t="str">
        <f>IFERROR(VLOOKUP(D278,カレンダー!$X$7:$X$11,1,0),"")</f>
        <v>土</v>
      </c>
      <c r="G278" s="1" t="str">
        <f>IFERROR(VLOOKUP(B278,カレンダー!$X$12:$X$41,1,0),"")</f>
        <v/>
      </c>
      <c r="H278" t="str">
        <f t="shared" si="14"/>
        <v>休日</v>
      </c>
    </row>
    <row r="279" spans="1:8" x14ac:dyDescent="0.4">
      <c r="A279">
        <v>277</v>
      </c>
      <c r="B279" s="1">
        <f>DATE(カレンダー!$A$1,カレンダー!$C$1,1)+A279</f>
        <v>45935</v>
      </c>
      <c r="C279" t="str">
        <f t="shared" si="12"/>
        <v>10</v>
      </c>
      <c r="D279" s="1" t="str">
        <f t="shared" si="13"/>
        <v>日</v>
      </c>
      <c r="E279" t="str">
        <f>IF(カレンダー!$X$5="する",IFERROR(VLOOKUP(B279,syukujitsu!$A:$B,2,0),""),"")</f>
        <v/>
      </c>
      <c r="F279" t="str">
        <f>IFERROR(VLOOKUP(D279,カレンダー!$X$7:$X$11,1,0),"")</f>
        <v>日</v>
      </c>
      <c r="G279" s="1" t="str">
        <f>IFERROR(VLOOKUP(B279,カレンダー!$X$12:$X$41,1,0),"")</f>
        <v/>
      </c>
      <c r="H279" t="str">
        <f t="shared" si="14"/>
        <v>休日</v>
      </c>
    </row>
    <row r="280" spans="1:8" x14ac:dyDescent="0.4">
      <c r="A280">
        <v>278</v>
      </c>
      <c r="B280" s="1">
        <f>DATE(カレンダー!$A$1,カレンダー!$C$1,1)+A280</f>
        <v>45936</v>
      </c>
      <c r="C280" t="str">
        <f t="shared" si="12"/>
        <v>10</v>
      </c>
      <c r="D280" s="1" t="str">
        <f t="shared" si="13"/>
        <v>月</v>
      </c>
      <c r="E280" t="str">
        <f>IF(カレンダー!$X$5="する",IFERROR(VLOOKUP(B280,syukujitsu!$A:$B,2,0),""),"")</f>
        <v/>
      </c>
      <c r="F280" t="str">
        <f>IFERROR(VLOOKUP(D280,カレンダー!$X$7:$X$11,1,0),"")</f>
        <v/>
      </c>
      <c r="G280" s="1" t="str">
        <f>IFERROR(VLOOKUP(B280,カレンダー!$X$12:$X$41,1,0),"")</f>
        <v/>
      </c>
      <c r="H280" t="str">
        <f t="shared" si="14"/>
        <v/>
      </c>
    </row>
    <row r="281" spans="1:8" x14ac:dyDescent="0.4">
      <c r="A281">
        <v>279</v>
      </c>
      <c r="B281" s="1">
        <f>DATE(カレンダー!$A$1,カレンダー!$C$1,1)+A281</f>
        <v>45937</v>
      </c>
      <c r="C281" t="str">
        <f t="shared" si="12"/>
        <v>10</v>
      </c>
      <c r="D281" s="1" t="str">
        <f t="shared" si="13"/>
        <v>火</v>
      </c>
      <c r="E281" t="str">
        <f>IF(カレンダー!$X$5="する",IFERROR(VLOOKUP(B281,syukujitsu!$A:$B,2,0),""),"")</f>
        <v/>
      </c>
      <c r="F281" t="str">
        <f>IFERROR(VLOOKUP(D281,カレンダー!$X$7:$X$11,1,0),"")</f>
        <v/>
      </c>
      <c r="G281" s="1" t="str">
        <f>IFERROR(VLOOKUP(B281,カレンダー!$X$12:$X$41,1,0),"")</f>
        <v/>
      </c>
      <c r="H281" t="str">
        <f t="shared" si="14"/>
        <v/>
      </c>
    </row>
    <row r="282" spans="1:8" x14ac:dyDescent="0.4">
      <c r="A282">
        <v>280</v>
      </c>
      <c r="B282" s="1">
        <f>DATE(カレンダー!$A$1,カレンダー!$C$1,1)+A282</f>
        <v>45938</v>
      </c>
      <c r="C282" t="str">
        <f t="shared" si="12"/>
        <v>10</v>
      </c>
      <c r="D282" s="1" t="str">
        <f t="shared" si="13"/>
        <v>水</v>
      </c>
      <c r="E282" t="str">
        <f>IF(カレンダー!$X$5="する",IFERROR(VLOOKUP(B282,syukujitsu!$A:$B,2,0),""),"")</f>
        <v/>
      </c>
      <c r="F282" t="str">
        <f>IFERROR(VLOOKUP(D282,カレンダー!$X$7:$X$11,1,0),"")</f>
        <v/>
      </c>
      <c r="G282" s="1" t="str">
        <f>IFERROR(VLOOKUP(B282,カレンダー!$X$12:$X$41,1,0),"")</f>
        <v/>
      </c>
      <c r="H282" t="str">
        <f t="shared" si="14"/>
        <v/>
      </c>
    </row>
    <row r="283" spans="1:8" x14ac:dyDescent="0.4">
      <c r="A283">
        <v>281</v>
      </c>
      <c r="B283" s="1">
        <f>DATE(カレンダー!$A$1,カレンダー!$C$1,1)+A283</f>
        <v>45939</v>
      </c>
      <c r="C283" t="str">
        <f t="shared" si="12"/>
        <v>10</v>
      </c>
      <c r="D283" s="1" t="str">
        <f t="shared" si="13"/>
        <v>木</v>
      </c>
      <c r="E283" t="str">
        <f>IF(カレンダー!$X$5="する",IFERROR(VLOOKUP(B283,syukujitsu!$A:$B,2,0),""),"")</f>
        <v/>
      </c>
      <c r="F283" t="str">
        <f>IFERROR(VLOOKUP(D283,カレンダー!$X$7:$X$11,1,0),"")</f>
        <v/>
      </c>
      <c r="G283" s="1" t="str">
        <f>IFERROR(VLOOKUP(B283,カレンダー!$X$12:$X$41,1,0),"")</f>
        <v/>
      </c>
      <c r="H283" t="str">
        <f t="shared" si="14"/>
        <v/>
      </c>
    </row>
    <row r="284" spans="1:8" x14ac:dyDescent="0.4">
      <c r="A284">
        <v>282</v>
      </c>
      <c r="B284" s="1">
        <f>DATE(カレンダー!$A$1,カレンダー!$C$1,1)+A284</f>
        <v>45940</v>
      </c>
      <c r="C284" t="str">
        <f t="shared" si="12"/>
        <v>10</v>
      </c>
      <c r="D284" s="1" t="str">
        <f t="shared" si="13"/>
        <v>金</v>
      </c>
      <c r="E284" t="str">
        <f>IF(カレンダー!$X$5="する",IFERROR(VLOOKUP(B284,syukujitsu!$A:$B,2,0),""),"")</f>
        <v/>
      </c>
      <c r="F284" t="str">
        <f>IFERROR(VLOOKUP(D284,カレンダー!$X$7:$X$11,1,0),"")</f>
        <v/>
      </c>
      <c r="G284" s="1" t="str">
        <f>IFERROR(VLOOKUP(B284,カレンダー!$X$12:$X$41,1,0),"")</f>
        <v/>
      </c>
      <c r="H284" t="str">
        <f t="shared" si="14"/>
        <v/>
      </c>
    </row>
    <row r="285" spans="1:8" x14ac:dyDescent="0.4">
      <c r="A285">
        <v>283</v>
      </c>
      <c r="B285" s="1">
        <f>DATE(カレンダー!$A$1,カレンダー!$C$1,1)+A285</f>
        <v>45941</v>
      </c>
      <c r="C285" t="str">
        <f t="shared" si="12"/>
        <v>10</v>
      </c>
      <c r="D285" s="1" t="str">
        <f t="shared" si="13"/>
        <v>土</v>
      </c>
      <c r="E285" t="str">
        <f>IF(カレンダー!$X$5="する",IFERROR(VLOOKUP(B285,syukujitsu!$A:$B,2,0),""),"")</f>
        <v/>
      </c>
      <c r="F285" t="str">
        <f>IFERROR(VLOOKUP(D285,カレンダー!$X$7:$X$11,1,0),"")</f>
        <v>土</v>
      </c>
      <c r="G285" s="1" t="str">
        <f>IFERROR(VLOOKUP(B285,カレンダー!$X$12:$X$41,1,0),"")</f>
        <v/>
      </c>
      <c r="H285" t="str">
        <f t="shared" si="14"/>
        <v>休日</v>
      </c>
    </row>
    <row r="286" spans="1:8" x14ac:dyDescent="0.4">
      <c r="A286">
        <v>284</v>
      </c>
      <c r="B286" s="1">
        <f>DATE(カレンダー!$A$1,カレンダー!$C$1,1)+A286</f>
        <v>45942</v>
      </c>
      <c r="C286" t="str">
        <f t="shared" si="12"/>
        <v>10</v>
      </c>
      <c r="D286" s="1" t="str">
        <f t="shared" si="13"/>
        <v>日</v>
      </c>
      <c r="E286" t="str">
        <f>IF(カレンダー!$X$5="する",IFERROR(VLOOKUP(B286,syukujitsu!$A:$B,2,0),""),"")</f>
        <v/>
      </c>
      <c r="F286" t="str">
        <f>IFERROR(VLOOKUP(D286,カレンダー!$X$7:$X$11,1,0),"")</f>
        <v>日</v>
      </c>
      <c r="G286" s="1" t="str">
        <f>IFERROR(VLOOKUP(B286,カレンダー!$X$12:$X$41,1,0),"")</f>
        <v/>
      </c>
      <c r="H286" t="str">
        <f t="shared" si="14"/>
        <v>休日</v>
      </c>
    </row>
    <row r="287" spans="1:8" x14ac:dyDescent="0.4">
      <c r="A287">
        <v>285</v>
      </c>
      <c r="B287" s="1">
        <f>DATE(カレンダー!$A$1,カレンダー!$C$1,1)+A287</f>
        <v>45943</v>
      </c>
      <c r="C287" t="str">
        <f t="shared" si="12"/>
        <v>10</v>
      </c>
      <c r="D287" s="1" t="str">
        <f t="shared" si="13"/>
        <v>月</v>
      </c>
      <c r="E287" t="str">
        <f>IF(カレンダー!$X$5="する",IFERROR(VLOOKUP(B287,syukujitsu!$A:$B,2,0),""),"")</f>
        <v>スポーツの日</v>
      </c>
      <c r="F287" t="str">
        <f>IFERROR(VLOOKUP(D287,カレンダー!$X$7:$X$11,1,0),"")</f>
        <v/>
      </c>
      <c r="G287" s="1" t="str">
        <f>IFERROR(VLOOKUP(B287,カレンダー!$X$12:$X$41,1,0),"")</f>
        <v/>
      </c>
      <c r="H287" t="str">
        <f t="shared" si="14"/>
        <v>休日</v>
      </c>
    </row>
    <row r="288" spans="1:8" x14ac:dyDescent="0.4">
      <c r="A288">
        <v>286</v>
      </c>
      <c r="B288" s="1">
        <f>DATE(カレンダー!$A$1,カレンダー!$C$1,1)+A288</f>
        <v>45944</v>
      </c>
      <c r="C288" t="str">
        <f t="shared" si="12"/>
        <v>10</v>
      </c>
      <c r="D288" s="1" t="str">
        <f t="shared" si="13"/>
        <v>火</v>
      </c>
      <c r="E288" t="str">
        <f>IF(カレンダー!$X$5="する",IFERROR(VLOOKUP(B288,syukujitsu!$A:$B,2,0),""),"")</f>
        <v/>
      </c>
      <c r="F288" t="str">
        <f>IFERROR(VLOOKUP(D288,カレンダー!$X$7:$X$11,1,0),"")</f>
        <v/>
      </c>
      <c r="G288" s="1" t="str">
        <f>IFERROR(VLOOKUP(B288,カレンダー!$X$12:$X$41,1,0),"")</f>
        <v/>
      </c>
      <c r="H288" t="str">
        <f t="shared" si="14"/>
        <v/>
      </c>
    </row>
    <row r="289" spans="1:8" x14ac:dyDescent="0.4">
      <c r="A289">
        <v>287</v>
      </c>
      <c r="B289" s="1">
        <f>DATE(カレンダー!$A$1,カレンダー!$C$1,1)+A289</f>
        <v>45945</v>
      </c>
      <c r="C289" t="str">
        <f t="shared" si="12"/>
        <v>10</v>
      </c>
      <c r="D289" s="1" t="str">
        <f t="shared" si="13"/>
        <v>水</v>
      </c>
      <c r="E289" t="str">
        <f>IF(カレンダー!$X$5="する",IFERROR(VLOOKUP(B289,syukujitsu!$A:$B,2,0),""),"")</f>
        <v/>
      </c>
      <c r="F289" t="str">
        <f>IFERROR(VLOOKUP(D289,カレンダー!$X$7:$X$11,1,0),"")</f>
        <v/>
      </c>
      <c r="G289" s="1" t="str">
        <f>IFERROR(VLOOKUP(B289,カレンダー!$X$12:$X$41,1,0),"")</f>
        <v/>
      </c>
      <c r="H289" t="str">
        <f t="shared" si="14"/>
        <v/>
      </c>
    </row>
    <row r="290" spans="1:8" x14ac:dyDescent="0.4">
      <c r="A290">
        <v>288</v>
      </c>
      <c r="B290" s="1">
        <f>DATE(カレンダー!$A$1,カレンダー!$C$1,1)+A290</f>
        <v>45946</v>
      </c>
      <c r="C290" t="str">
        <f t="shared" si="12"/>
        <v>10</v>
      </c>
      <c r="D290" s="1" t="str">
        <f t="shared" si="13"/>
        <v>木</v>
      </c>
      <c r="E290" t="str">
        <f>IF(カレンダー!$X$5="する",IFERROR(VLOOKUP(B290,syukujitsu!$A:$B,2,0),""),"")</f>
        <v/>
      </c>
      <c r="F290" t="str">
        <f>IFERROR(VLOOKUP(D290,カレンダー!$X$7:$X$11,1,0),"")</f>
        <v/>
      </c>
      <c r="G290" s="1" t="str">
        <f>IFERROR(VLOOKUP(B290,カレンダー!$X$12:$X$41,1,0),"")</f>
        <v/>
      </c>
      <c r="H290" t="str">
        <f t="shared" si="14"/>
        <v/>
      </c>
    </row>
    <row r="291" spans="1:8" x14ac:dyDescent="0.4">
      <c r="A291">
        <v>289</v>
      </c>
      <c r="B291" s="1">
        <f>DATE(カレンダー!$A$1,カレンダー!$C$1,1)+A291</f>
        <v>45947</v>
      </c>
      <c r="C291" t="str">
        <f t="shared" si="12"/>
        <v>10</v>
      </c>
      <c r="D291" s="1" t="str">
        <f t="shared" si="13"/>
        <v>金</v>
      </c>
      <c r="E291" t="str">
        <f>IF(カレンダー!$X$5="する",IFERROR(VLOOKUP(B291,syukujitsu!$A:$B,2,0),""),"")</f>
        <v/>
      </c>
      <c r="F291" t="str">
        <f>IFERROR(VLOOKUP(D291,カレンダー!$X$7:$X$11,1,0),"")</f>
        <v/>
      </c>
      <c r="G291" s="1" t="str">
        <f>IFERROR(VLOOKUP(B291,カレンダー!$X$12:$X$41,1,0),"")</f>
        <v/>
      </c>
      <c r="H291" t="str">
        <f t="shared" si="14"/>
        <v/>
      </c>
    </row>
    <row r="292" spans="1:8" x14ac:dyDescent="0.4">
      <c r="A292">
        <v>290</v>
      </c>
      <c r="B292" s="1">
        <f>DATE(カレンダー!$A$1,カレンダー!$C$1,1)+A292</f>
        <v>45948</v>
      </c>
      <c r="C292" t="str">
        <f t="shared" si="12"/>
        <v>10</v>
      </c>
      <c r="D292" s="1" t="str">
        <f t="shared" si="13"/>
        <v>土</v>
      </c>
      <c r="E292" t="str">
        <f>IF(カレンダー!$X$5="する",IFERROR(VLOOKUP(B292,syukujitsu!$A:$B,2,0),""),"")</f>
        <v/>
      </c>
      <c r="F292" t="str">
        <f>IFERROR(VLOOKUP(D292,カレンダー!$X$7:$X$11,1,0),"")</f>
        <v>土</v>
      </c>
      <c r="G292" s="1" t="str">
        <f>IFERROR(VLOOKUP(B292,カレンダー!$X$12:$X$41,1,0),"")</f>
        <v/>
      </c>
      <c r="H292" t="str">
        <f t="shared" si="14"/>
        <v>休日</v>
      </c>
    </row>
    <row r="293" spans="1:8" x14ac:dyDescent="0.4">
      <c r="A293">
        <v>291</v>
      </c>
      <c r="B293" s="1">
        <f>DATE(カレンダー!$A$1,カレンダー!$C$1,1)+A293</f>
        <v>45949</v>
      </c>
      <c r="C293" t="str">
        <f t="shared" si="12"/>
        <v>10</v>
      </c>
      <c r="D293" s="1" t="str">
        <f t="shared" si="13"/>
        <v>日</v>
      </c>
      <c r="E293" t="str">
        <f>IF(カレンダー!$X$5="する",IFERROR(VLOOKUP(B293,syukujitsu!$A:$B,2,0),""),"")</f>
        <v/>
      </c>
      <c r="F293" t="str">
        <f>IFERROR(VLOOKUP(D293,カレンダー!$X$7:$X$11,1,0),"")</f>
        <v>日</v>
      </c>
      <c r="G293" s="1" t="str">
        <f>IFERROR(VLOOKUP(B293,カレンダー!$X$12:$X$41,1,0),"")</f>
        <v/>
      </c>
      <c r="H293" t="str">
        <f t="shared" si="14"/>
        <v>休日</v>
      </c>
    </row>
    <row r="294" spans="1:8" x14ac:dyDescent="0.4">
      <c r="A294">
        <v>292</v>
      </c>
      <c r="B294" s="1">
        <f>DATE(カレンダー!$A$1,カレンダー!$C$1,1)+A294</f>
        <v>45950</v>
      </c>
      <c r="C294" t="str">
        <f t="shared" si="12"/>
        <v>10</v>
      </c>
      <c r="D294" s="1" t="str">
        <f t="shared" si="13"/>
        <v>月</v>
      </c>
      <c r="E294" t="str">
        <f>IF(カレンダー!$X$5="する",IFERROR(VLOOKUP(B294,syukujitsu!$A:$B,2,0),""),"")</f>
        <v/>
      </c>
      <c r="F294" t="str">
        <f>IFERROR(VLOOKUP(D294,カレンダー!$X$7:$X$11,1,0),"")</f>
        <v/>
      </c>
      <c r="G294" s="1" t="str">
        <f>IFERROR(VLOOKUP(B294,カレンダー!$X$12:$X$41,1,0),"")</f>
        <v/>
      </c>
      <c r="H294" t="str">
        <f t="shared" si="14"/>
        <v/>
      </c>
    </row>
    <row r="295" spans="1:8" x14ac:dyDescent="0.4">
      <c r="A295">
        <v>293</v>
      </c>
      <c r="B295" s="1">
        <f>DATE(カレンダー!$A$1,カレンダー!$C$1,1)+A295</f>
        <v>45951</v>
      </c>
      <c r="C295" t="str">
        <f t="shared" si="12"/>
        <v>10</v>
      </c>
      <c r="D295" s="1" t="str">
        <f t="shared" si="13"/>
        <v>火</v>
      </c>
      <c r="E295" t="str">
        <f>IF(カレンダー!$X$5="する",IFERROR(VLOOKUP(B295,syukujitsu!$A:$B,2,0),""),"")</f>
        <v/>
      </c>
      <c r="F295" t="str">
        <f>IFERROR(VLOOKUP(D295,カレンダー!$X$7:$X$11,1,0),"")</f>
        <v/>
      </c>
      <c r="G295" s="1" t="str">
        <f>IFERROR(VLOOKUP(B295,カレンダー!$X$12:$X$41,1,0),"")</f>
        <v/>
      </c>
      <c r="H295" t="str">
        <f t="shared" si="14"/>
        <v/>
      </c>
    </row>
    <row r="296" spans="1:8" x14ac:dyDescent="0.4">
      <c r="A296">
        <v>294</v>
      </c>
      <c r="B296" s="1">
        <f>DATE(カレンダー!$A$1,カレンダー!$C$1,1)+A296</f>
        <v>45952</v>
      </c>
      <c r="C296" t="str">
        <f t="shared" si="12"/>
        <v>10</v>
      </c>
      <c r="D296" s="1" t="str">
        <f t="shared" si="13"/>
        <v>水</v>
      </c>
      <c r="E296" t="str">
        <f>IF(カレンダー!$X$5="する",IFERROR(VLOOKUP(B296,syukujitsu!$A:$B,2,0),""),"")</f>
        <v/>
      </c>
      <c r="F296" t="str">
        <f>IFERROR(VLOOKUP(D296,カレンダー!$X$7:$X$11,1,0),"")</f>
        <v/>
      </c>
      <c r="G296" s="1" t="str">
        <f>IFERROR(VLOOKUP(B296,カレンダー!$X$12:$X$41,1,0),"")</f>
        <v/>
      </c>
      <c r="H296" t="str">
        <f t="shared" si="14"/>
        <v/>
      </c>
    </row>
    <row r="297" spans="1:8" x14ac:dyDescent="0.4">
      <c r="A297">
        <v>295</v>
      </c>
      <c r="B297" s="1">
        <f>DATE(カレンダー!$A$1,カレンダー!$C$1,1)+A297</f>
        <v>45953</v>
      </c>
      <c r="C297" t="str">
        <f t="shared" si="12"/>
        <v>10</v>
      </c>
      <c r="D297" s="1" t="str">
        <f t="shared" si="13"/>
        <v>木</v>
      </c>
      <c r="E297" t="str">
        <f>IF(カレンダー!$X$5="する",IFERROR(VLOOKUP(B297,syukujitsu!$A:$B,2,0),""),"")</f>
        <v/>
      </c>
      <c r="F297" t="str">
        <f>IFERROR(VLOOKUP(D297,カレンダー!$X$7:$X$11,1,0),"")</f>
        <v/>
      </c>
      <c r="G297" s="1" t="str">
        <f>IFERROR(VLOOKUP(B297,カレンダー!$X$12:$X$41,1,0),"")</f>
        <v/>
      </c>
      <c r="H297" t="str">
        <f t="shared" si="14"/>
        <v/>
      </c>
    </row>
    <row r="298" spans="1:8" x14ac:dyDescent="0.4">
      <c r="A298">
        <v>296</v>
      </c>
      <c r="B298" s="1">
        <f>DATE(カレンダー!$A$1,カレンダー!$C$1,1)+A298</f>
        <v>45954</v>
      </c>
      <c r="C298" t="str">
        <f t="shared" si="12"/>
        <v>10</v>
      </c>
      <c r="D298" s="1" t="str">
        <f t="shared" si="13"/>
        <v>金</v>
      </c>
      <c r="E298" t="str">
        <f>IF(カレンダー!$X$5="する",IFERROR(VLOOKUP(B298,syukujitsu!$A:$B,2,0),""),"")</f>
        <v/>
      </c>
      <c r="F298" t="str">
        <f>IFERROR(VLOOKUP(D298,カレンダー!$X$7:$X$11,1,0),"")</f>
        <v/>
      </c>
      <c r="G298" s="1" t="str">
        <f>IFERROR(VLOOKUP(B298,カレンダー!$X$12:$X$41,1,0),"")</f>
        <v/>
      </c>
      <c r="H298" t="str">
        <f t="shared" si="14"/>
        <v/>
      </c>
    </row>
    <row r="299" spans="1:8" x14ac:dyDescent="0.4">
      <c r="A299">
        <v>297</v>
      </c>
      <c r="B299" s="1">
        <f>DATE(カレンダー!$A$1,カレンダー!$C$1,1)+A299</f>
        <v>45955</v>
      </c>
      <c r="C299" t="str">
        <f t="shared" si="12"/>
        <v>10</v>
      </c>
      <c r="D299" s="1" t="str">
        <f t="shared" si="13"/>
        <v>土</v>
      </c>
      <c r="E299" t="str">
        <f>IF(カレンダー!$X$5="する",IFERROR(VLOOKUP(B299,syukujitsu!$A:$B,2,0),""),"")</f>
        <v/>
      </c>
      <c r="F299" t="str">
        <f>IFERROR(VLOOKUP(D299,カレンダー!$X$7:$X$11,1,0),"")</f>
        <v>土</v>
      </c>
      <c r="G299" s="1" t="str">
        <f>IFERROR(VLOOKUP(B299,カレンダー!$X$12:$X$41,1,0),"")</f>
        <v/>
      </c>
      <c r="H299" t="str">
        <f t="shared" si="14"/>
        <v>休日</v>
      </c>
    </row>
    <row r="300" spans="1:8" x14ac:dyDescent="0.4">
      <c r="A300">
        <v>298</v>
      </c>
      <c r="B300" s="1">
        <f>DATE(カレンダー!$A$1,カレンダー!$C$1,1)+A300</f>
        <v>45956</v>
      </c>
      <c r="C300" t="str">
        <f t="shared" si="12"/>
        <v>10</v>
      </c>
      <c r="D300" s="1" t="str">
        <f t="shared" si="13"/>
        <v>日</v>
      </c>
      <c r="E300" t="str">
        <f>IF(カレンダー!$X$5="する",IFERROR(VLOOKUP(B300,syukujitsu!$A:$B,2,0),""),"")</f>
        <v/>
      </c>
      <c r="F300" t="str">
        <f>IFERROR(VLOOKUP(D300,カレンダー!$X$7:$X$11,1,0),"")</f>
        <v>日</v>
      </c>
      <c r="G300" s="1" t="str">
        <f>IFERROR(VLOOKUP(B300,カレンダー!$X$12:$X$41,1,0),"")</f>
        <v/>
      </c>
      <c r="H300" t="str">
        <f t="shared" si="14"/>
        <v>休日</v>
      </c>
    </row>
    <row r="301" spans="1:8" x14ac:dyDescent="0.4">
      <c r="A301">
        <v>299</v>
      </c>
      <c r="B301" s="1">
        <f>DATE(カレンダー!$A$1,カレンダー!$C$1,1)+A301</f>
        <v>45957</v>
      </c>
      <c r="C301" t="str">
        <f t="shared" si="12"/>
        <v>10</v>
      </c>
      <c r="D301" s="1" t="str">
        <f t="shared" si="13"/>
        <v>月</v>
      </c>
      <c r="E301" t="str">
        <f>IF(カレンダー!$X$5="する",IFERROR(VLOOKUP(B301,syukujitsu!$A:$B,2,0),""),"")</f>
        <v/>
      </c>
      <c r="F301" t="str">
        <f>IFERROR(VLOOKUP(D301,カレンダー!$X$7:$X$11,1,0),"")</f>
        <v/>
      </c>
      <c r="G301" s="1" t="str">
        <f>IFERROR(VLOOKUP(B301,カレンダー!$X$12:$X$41,1,0),"")</f>
        <v/>
      </c>
      <c r="H301" t="str">
        <f t="shared" si="14"/>
        <v/>
      </c>
    </row>
    <row r="302" spans="1:8" x14ac:dyDescent="0.4">
      <c r="A302">
        <v>300</v>
      </c>
      <c r="B302" s="1">
        <f>DATE(カレンダー!$A$1,カレンダー!$C$1,1)+A302</f>
        <v>45958</v>
      </c>
      <c r="C302" t="str">
        <f t="shared" si="12"/>
        <v>10</v>
      </c>
      <c r="D302" s="1" t="str">
        <f t="shared" si="13"/>
        <v>火</v>
      </c>
      <c r="E302" t="str">
        <f>IF(カレンダー!$X$5="する",IFERROR(VLOOKUP(B302,syukujitsu!$A:$B,2,0),""),"")</f>
        <v/>
      </c>
      <c r="F302" t="str">
        <f>IFERROR(VLOOKUP(D302,カレンダー!$X$7:$X$11,1,0),"")</f>
        <v/>
      </c>
      <c r="G302" s="1" t="str">
        <f>IFERROR(VLOOKUP(B302,カレンダー!$X$12:$X$41,1,0),"")</f>
        <v/>
      </c>
      <c r="H302" t="str">
        <f t="shared" si="14"/>
        <v/>
      </c>
    </row>
    <row r="303" spans="1:8" x14ac:dyDescent="0.4">
      <c r="A303">
        <v>301</v>
      </c>
      <c r="B303" s="1">
        <f>DATE(カレンダー!$A$1,カレンダー!$C$1,1)+A303</f>
        <v>45959</v>
      </c>
      <c r="C303" t="str">
        <f t="shared" si="12"/>
        <v>10</v>
      </c>
      <c r="D303" s="1" t="str">
        <f t="shared" si="13"/>
        <v>水</v>
      </c>
      <c r="E303" t="str">
        <f>IF(カレンダー!$X$5="する",IFERROR(VLOOKUP(B303,syukujitsu!$A:$B,2,0),""),"")</f>
        <v/>
      </c>
      <c r="F303" t="str">
        <f>IFERROR(VLOOKUP(D303,カレンダー!$X$7:$X$11,1,0),"")</f>
        <v/>
      </c>
      <c r="G303" s="1" t="str">
        <f>IFERROR(VLOOKUP(B303,カレンダー!$X$12:$X$41,1,0),"")</f>
        <v/>
      </c>
      <c r="H303" t="str">
        <f t="shared" si="14"/>
        <v/>
      </c>
    </row>
    <row r="304" spans="1:8" x14ac:dyDescent="0.4">
      <c r="A304">
        <v>302</v>
      </c>
      <c r="B304" s="1">
        <f>DATE(カレンダー!$A$1,カレンダー!$C$1,1)+A304</f>
        <v>45960</v>
      </c>
      <c r="C304" t="str">
        <f t="shared" si="12"/>
        <v>10</v>
      </c>
      <c r="D304" s="1" t="str">
        <f t="shared" si="13"/>
        <v>木</v>
      </c>
      <c r="E304" t="str">
        <f>IF(カレンダー!$X$5="する",IFERROR(VLOOKUP(B304,syukujitsu!$A:$B,2,0),""),"")</f>
        <v/>
      </c>
      <c r="F304" t="str">
        <f>IFERROR(VLOOKUP(D304,カレンダー!$X$7:$X$11,1,0),"")</f>
        <v/>
      </c>
      <c r="G304" s="1" t="str">
        <f>IFERROR(VLOOKUP(B304,カレンダー!$X$12:$X$41,1,0),"")</f>
        <v/>
      </c>
      <c r="H304" t="str">
        <f t="shared" si="14"/>
        <v/>
      </c>
    </row>
    <row r="305" spans="1:8" x14ac:dyDescent="0.4">
      <c r="A305">
        <v>303</v>
      </c>
      <c r="B305" s="1">
        <f>DATE(カレンダー!$A$1,カレンダー!$C$1,1)+A305</f>
        <v>45961</v>
      </c>
      <c r="C305" t="str">
        <f t="shared" si="12"/>
        <v>10</v>
      </c>
      <c r="D305" s="1" t="str">
        <f t="shared" si="13"/>
        <v>金</v>
      </c>
      <c r="E305" t="str">
        <f>IF(カレンダー!$X$5="する",IFERROR(VLOOKUP(B305,syukujitsu!$A:$B,2,0),""),"")</f>
        <v/>
      </c>
      <c r="F305" t="str">
        <f>IFERROR(VLOOKUP(D305,カレンダー!$X$7:$X$11,1,0),"")</f>
        <v/>
      </c>
      <c r="G305" s="1" t="str">
        <f>IFERROR(VLOOKUP(B305,カレンダー!$X$12:$X$41,1,0),"")</f>
        <v/>
      </c>
      <c r="H305" t="str">
        <f t="shared" si="14"/>
        <v/>
      </c>
    </row>
    <row r="306" spans="1:8" x14ac:dyDescent="0.4">
      <c r="A306">
        <v>304</v>
      </c>
      <c r="B306" s="1">
        <f>DATE(カレンダー!$A$1,カレンダー!$C$1,1)+A306</f>
        <v>45962</v>
      </c>
      <c r="C306" t="str">
        <f t="shared" si="12"/>
        <v>11</v>
      </c>
      <c r="D306" s="1" t="str">
        <f t="shared" si="13"/>
        <v>土</v>
      </c>
      <c r="E306" t="str">
        <f>IF(カレンダー!$X$5="する",IFERROR(VLOOKUP(B306,syukujitsu!$A:$B,2,0),""),"")</f>
        <v/>
      </c>
      <c r="F306" t="str">
        <f>IFERROR(VLOOKUP(D306,カレンダー!$X$7:$X$11,1,0),"")</f>
        <v>土</v>
      </c>
      <c r="G306" s="1" t="str">
        <f>IFERROR(VLOOKUP(B306,カレンダー!$X$12:$X$41,1,0),"")</f>
        <v/>
      </c>
      <c r="H306" t="str">
        <f t="shared" si="14"/>
        <v>休日</v>
      </c>
    </row>
    <row r="307" spans="1:8" x14ac:dyDescent="0.4">
      <c r="A307">
        <v>305</v>
      </c>
      <c r="B307" s="1">
        <f>DATE(カレンダー!$A$1,カレンダー!$C$1,1)+A307</f>
        <v>45963</v>
      </c>
      <c r="C307" t="str">
        <f t="shared" si="12"/>
        <v>11</v>
      </c>
      <c r="D307" s="1" t="str">
        <f t="shared" si="13"/>
        <v>日</v>
      </c>
      <c r="E307" t="str">
        <f>IF(カレンダー!$X$5="する",IFERROR(VLOOKUP(B307,syukujitsu!$A:$B,2,0),""),"")</f>
        <v/>
      </c>
      <c r="F307" t="str">
        <f>IFERROR(VLOOKUP(D307,カレンダー!$X$7:$X$11,1,0),"")</f>
        <v>日</v>
      </c>
      <c r="G307" s="1" t="str">
        <f>IFERROR(VLOOKUP(B307,カレンダー!$X$12:$X$41,1,0),"")</f>
        <v/>
      </c>
      <c r="H307" t="str">
        <f t="shared" si="14"/>
        <v>休日</v>
      </c>
    </row>
    <row r="308" spans="1:8" x14ac:dyDescent="0.4">
      <c r="A308">
        <v>306</v>
      </c>
      <c r="B308" s="1">
        <f>DATE(カレンダー!$A$1,カレンダー!$C$1,1)+A308</f>
        <v>45964</v>
      </c>
      <c r="C308" t="str">
        <f t="shared" si="12"/>
        <v>11</v>
      </c>
      <c r="D308" s="1" t="str">
        <f t="shared" si="13"/>
        <v>月</v>
      </c>
      <c r="E308" t="str">
        <f>IF(カレンダー!$X$5="する",IFERROR(VLOOKUP(B308,syukujitsu!$A:$B,2,0),""),"")</f>
        <v>文化の日</v>
      </c>
      <c r="F308" t="str">
        <f>IFERROR(VLOOKUP(D308,カレンダー!$X$7:$X$11,1,0),"")</f>
        <v/>
      </c>
      <c r="G308" s="1" t="str">
        <f>IFERROR(VLOOKUP(B308,カレンダー!$X$12:$X$41,1,0),"")</f>
        <v/>
      </c>
      <c r="H308" t="str">
        <f t="shared" si="14"/>
        <v>休日</v>
      </c>
    </row>
    <row r="309" spans="1:8" x14ac:dyDescent="0.4">
      <c r="A309">
        <v>307</v>
      </c>
      <c r="B309" s="1">
        <f>DATE(カレンダー!$A$1,カレンダー!$C$1,1)+A309</f>
        <v>45965</v>
      </c>
      <c r="C309" t="str">
        <f t="shared" si="12"/>
        <v>11</v>
      </c>
      <c r="D309" s="1" t="str">
        <f t="shared" si="13"/>
        <v>火</v>
      </c>
      <c r="E309" t="str">
        <f>IF(カレンダー!$X$5="する",IFERROR(VLOOKUP(B309,syukujitsu!$A:$B,2,0),""),"")</f>
        <v/>
      </c>
      <c r="F309" t="str">
        <f>IFERROR(VLOOKUP(D309,カレンダー!$X$7:$X$11,1,0),"")</f>
        <v/>
      </c>
      <c r="G309" s="1" t="str">
        <f>IFERROR(VLOOKUP(B309,カレンダー!$X$12:$X$41,1,0),"")</f>
        <v/>
      </c>
      <c r="H309" t="str">
        <f t="shared" si="14"/>
        <v/>
      </c>
    </row>
    <row r="310" spans="1:8" x14ac:dyDescent="0.4">
      <c r="A310">
        <v>308</v>
      </c>
      <c r="B310" s="1">
        <f>DATE(カレンダー!$A$1,カレンダー!$C$1,1)+A310</f>
        <v>45966</v>
      </c>
      <c r="C310" t="str">
        <f t="shared" si="12"/>
        <v>11</v>
      </c>
      <c r="D310" s="1" t="str">
        <f t="shared" si="13"/>
        <v>水</v>
      </c>
      <c r="E310" t="str">
        <f>IF(カレンダー!$X$5="する",IFERROR(VLOOKUP(B310,syukujitsu!$A:$B,2,0),""),"")</f>
        <v/>
      </c>
      <c r="F310" t="str">
        <f>IFERROR(VLOOKUP(D310,カレンダー!$X$7:$X$11,1,0),"")</f>
        <v/>
      </c>
      <c r="G310" s="1" t="str">
        <f>IFERROR(VLOOKUP(B310,カレンダー!$X$12:$X$41,1,0),"")</f>
        <v/>
      </c>
      <c r="H310" t="str">
        <f t="shared" si="14"/>
        <v/>
      </c>
    </row>
    <row r="311" spans="1:8" x14ac:dyDescent="0.4">
      <c r="A311">
        <v>309</v>
      </c>
      <c r="B311" s="1">
        <f>DATE(カレンダー!$A$1,カレンダー!$C$1,1)+A311</f>
        <v>45967</v>
      </c>
      <c r="C311" t="str">
        <f t="shared" si="12"/>
        <v>11</v>
      </c>
      <c r="D311" s="1" t="str">
        <f t="shared" si="13"/>
        <v>木</v>
      </c>
      <c r="E311" t="str">
        <f>IF(カレンダー!$X$5="する",IFERROR(VLOOKUP(B311,syukujitsu!$A:$B,2,0),""),"")</f>
        <v/>
      </c>
      <c r="F311" t="str">
        <f>IFERROR(VLOOKUP(D311,カレンダー!$X$7:$X$11,1,0),"")</f>
        <v/>
      </c>
      <c r="G311" s="1" t="str">
        <f>IFERROR(VLOOKUP(B311,カレンダー!$X$12:$X$41,1,0),"")</f>
        <v/>
      </c>
      <c r="H311" t="str">
        <f t="shared" si="14"/>
        <v/>
      </c>
    </row>
    <row r="312" spans="1:8" x14ac:dyDescent="0.4">
      <c r="A312">
        <v>310</v>
      </c>
      <c r="B312" s="1">
        <f>DATE(カレンダー!$A$1,カレンダー!$C$1,1)+A312</f>
        <v>45968</v>
      </c>
      <c r="C312" t="str">
        <f t="shared" si="12"/>
        <v>11</v>
      </c>
      <c r="D312" s="1" t="str">
        <f t="shared" si="13"/>
        <v>金</v>
      </c>
      <c r="E312" t="str">
        <f>IF(カレンダー!$X$5="する",IFERROR(VLOOKUP(B312,syukujitsu!$A:$B,2,0),""),"")</f>
        <v/>
      </c>
      <c r="F312" t="str">
        <f>IFERROR(VLOOKUP(D312,カレンダー!$X$7:$X$11,1,0),"")</f>
        <v/>
      </c>
      <c r="G312" s="1" t="str">
        <f>IFERROR(VLOOKUP(B312,カレンダー!$X$12:$X$41,1,0),"")</f>
        <v/>
      </c>
      <c r="H312" t="str">
        <f t="shared" si="14"/>
        <v/>
      </c>
    </row>
    <row r="313" spans="1:8" x14ac:dyDescent="0.4">
      <c r="A313">
        <v>311</v>
      </c>
      <c r="B313" s="1">
        <f>DATE(カレンダー!$A$1,カレンダー!$C$1,1)+A313</f>
        <v>45969</v>
      </c>
      <c r="C313" t="str">
        <f t="shared" si="12"/>
        <v>11</v>
      </c>
      <c r="D313" s="1" t="str">
        <f t="shared" si="13"/>
        <v>土</v>
      </c>
      <c r="E313" t="str">
        <f>IF(カレンダー!$X$5="する",IFERROR(VLOOKUP(B313,syukujitsu!$A:$B,2,0),""),"")</f>
        <v/>
      </c>
      <c r="F313" t="str">
        <f>IFERROR(VLOOKUP(D313,カレンダー!$X$7:$X$11,1,0),"")</f>
        <v>土</v>
      </c>
      <c r="G313" s="1" t="str">
        <f>IFERROR(VLOOKUP(B313,カレンダー!$X$12:$X$41,1,0),"")</f>
        <v/>
      </c>
      <c r="H313" t="str">
        <f t="shared" si="14"/>
        <v>休日</v>
      </c>
    </row>
    <row r="314" spans="1:8" x14ac:dyDescent="0.4">
      <c r="A314">
        <v>312</v>
      </c>
      <c r="B314" s="1">
        <f>DATE(カレンダー!$A$1,カレンダー!$C$1,1)+A314</f>
        <v>45970</v>
      </c>
      <c r="C314" t="str">
        <f t="shared" si="12"/>
        <v>11</v>
      </c>
      <c r="D314" s="1" t="str">
        <f t="shared" si="13"/>
        <v>日</v>
      </c>
      <c r="E314" t="str">
        <f>IF(カレンダー!$X$5="する",IFERROR(VLOOKUP(B314,syukujitsu!$A:$B,2,0),""),"")</f>
        <v/>
      </c>
      <c r="F314" t="str">
        <f>IFERROR(VLOOKUP(D314,カレンダー!$X$7:$X$11,1,0),"")</f>
        <v>日</v>
      </c>
      <c r="G314" s="1" t="str">
        <f>IFERROR(VLOOKUP(B314,カレンダー!$X$12:$X$41,1,0),"")</f>
        <v/>
      </c>
      <c r="H314" t="str">
        <f t="shared" si="14"/>
        <v>休日</v>
      </c>
    </row>
    <row r="315" spans="1:8" x14ac:dyDescent="0.4">
      <c r="A315">
        <v>313</v>
      </c>
      <c r="B315" s="1">
        <f>DATE(カレンダー!$A$1,カレンダー!$C$1,1)+A315</f>
        <v>45971</v>
      </c>
      <c r="C315" t="str">
        <f t="shared" si="12"/>
        <v>11</v>
      </c>
      <c r="D315" s="1" t="str">
        <f t="shared" si="13"/>
        <v>月</v>
      </c>
      <c r="E315" t="str">
        <f>IF(カレンダー!$X$5="する",IFERROR(VLOOKUP(B315,syukujitsu!$A:$B,2,0),""),"")</f>
        <v/>
      </c>
      <c r="F315" t="str">
        <f>IFERROR(VLOOKUP(D315,カレンダー!$X$7:$X$11,1,0),"")</f>
        <v/>
      </c>
      <c r="G315" s="1" t="str">
        <f>IFERROR(VLOOKUP(B315,カレンダー!$X$12:$X$41,1,0),"")</f>
        <v/>
      </c>
      <c r="H315" t="str">
        <f t="shared" si="14"/>
        <v/>
      </c>
    </row>
    <row r="316" spans="1:8" x14ac:dyDescent="0.4">
      <c r="A316">
        <v>314</v>
      </c>
      <c r="B316" s="1">
        <f>DATE(カレンダー!$A$1,カレンダー!$C$1,1)+A316</f>
        <v>45972</v>
      </c>
      <c r="C316" t="str">
        <f t="shared" si="12"/>
        <v>11</v>
      </c>
      <c r="D316" s="1" t="str">
        <f t="shared" si="13"/>
        <v>火</v>
      </c>
      <c r="E316" t="str">
        <f>IF(カレンダー!$X$5="する",IFERROR(VLOOKUP(B316,syukujitsu!$A:$B,2,0),""),"")</f>
        <v/>
      </c>
      <c r="F316" t="str">
        <f>IFERROR(VLOOKUP(D316,カレンダー!$X$7:$X$11,1,0),"")</f>
        <v/>
      </c>
      <c r="G316" s="1" t="str">
        <f>IFERROR(VLOOKUP(B316,カレンダー!$X$12:$X$41,1,0),"")</f>
        <v/>
      </c>
      <c r="H316" t="str">
        <f t="shared" si="14"/>
        <v/>
      </c>
    </row>
    <row r="317" spans="1:8" x14ac:dyDescent="0.4">
      <c r="A317">
        <v>315</v>
      </c>
      <c r="B317" s="1">
        <f>DATE(カレンダー!$A$1,カレンダー!$C$1,1)+A317</f>
        <v>45973</v>
      </c>
      <c r="C317" t="str">
        <f t="shared" si="12"/>
        <v>11</v>
      </c>
      <c r="D317" s="1" t="str">
        <f t="shared" si="13"/>
        <v>水</v>
      </c>
      <c r="E317" t="str">
        <f>IF(カレンダー!$X$5="する",IFERROR(VLOOKUP(B317,syukujitsu!$A:$B,2,0),""),"")</f>
        <v/>
      </c>
      <c r="F317" t="str">
        <f>IFERROR(VLOOKUP(D317,カレンダー!$X$7:$X$11,1,0),"")</f>
        <v/>
      </c>
      <c r="G317" s="1" t="str">
        <f>IFERROR(VLOOKUP(B317,カレンダー!$X$12:$X$41,1,0),"")</f>
        <v/>
      </c>
      <c r="H317" t="str">
        <f t="shared" si="14"/>
        <v/>
      </c>
    </row>
    <row r="318" spans="1:8" x14ac:dyDescent="0.4">
      <c r="A318">
        <v>316</v>
      </c>
      <c r="B318" s="1">
        <f>DATE(カレンダー!$A$1,カレンダー!$C$1,1)+A318</f>
        <v>45974</v>
      </c>
      <c r="C318" t="str">
        <f t="shared" si="12"/>
        <v>11</v>
      </c>
      <c r="D318" s="1" t="str">
        <f t="shared" si="13"/>
        <v>木</v>
      </c>
      <c r="E318" t="str">
        <f>IF(カレンダー!$X$5="する",IFERROR(VLOOKUP(B318,syukujitsu!$A:$B,2,0),""),"")</f>
        <v/>
      </c>
      <c r="F318" t="str">
        <f>IFERROR(VLOOKUP(D318,カレンダー!$X$7:$X$11,1,0),"")</f>
        <v/>
      </c>
      <c r="G318" s="1" t="str">
        <f>IFERROR(VLOOKUP(B318,カレンダー!$X$12:$X$41,1,0),"")</f>
        <v/>
      </c>
      <c r="H318" t="str">
        <f t="shared" si="14"/>
        <v/>
      </c>
    </row>
    <row r="319" spans="1:8" x14ac:dyDescent="0.4">
      <c r="A319">
        <v>317</v>
      </c>
      <c r="B319" s="1">
        <f>DATE(カレンダー!$A$1,カレンダー!$C$1,1)+A319</f>
        <v>45975</v>
      </c>
      <c r="C319" t="str">
        <f t="shared" si="12"/>
        <v>11</v>
      </c>
      <c r="D319" s="1" t="str">
        <f t="shared" si="13"/>
        <v>金</v>
      </c>
      <c r="E319" t="str">
        <f>IF(カレンダー!$X$5="する",IFERROR(VLOOKUP(B319,syukujitsu!$A:$B,2,0),""),"")</f>
        <v/>
      </c>
      <c r="F319" t="str">
        <f>IFERROR(VLOOKUP(D319,カレンダー!$X$7:$X$11,1,0),"")</f>
        <v/>
      </c>
      <c r="G319" s="1" t="str">
        <f>IFERROR(VLOOKUP(B319,カレンダー!$X$12:$X$41,1,0),"")</f>
        <v/>
      </c>
      <c r="H319" t="str">
        <f t="shared" si="14"/>
        <v/>
      </c>
    </row>
    <row r="320" spans="1:8" x14ac:dyDescent="0.4">
      <c r="A320">
        <v>318</v>
      </c>
      <c r="B320" s="1">
        <f>DATE(カレンダー!$A$1,カレンダー!$C$1,1)+A320</f>
        <v>45976</v>
      </c>
      <c r="C320" t="str">
        <f t="shared" si="12"/>
        <v>11</v>
      </c>
      <c r="D320" s="1" t="str">
        <f t="shared" si="13"/>
        <v>土</v>
      </c>
      <c r="E320" t="str">
        <f>IF(カレンダー!$X$5="する",IFERROR(VLOOKUP(B320,syukujitsu!$A:$B,2,0),""),"")</f>
        <v/>
      </c>
      <c r="F320" t="str">
        <f>IFERROR(VLOOKUP(D320,カレンダー!$X$7:$X$11,1,0),"")</f>
        <v>土</v>
      </c>
      <c r="G320" s="1" t="str">
        <f>IFERROR(VLOOKUP(B320,カレンダー!$X$12:$X$41,1,0),"")</f>
        <v/>
      </c>
      <c r="H320" t="str">
        <f t="shared" si="14"/>
        <v>休日</v>
      </c>
    </row>
    <row r="321" spans="1:8" x14ac:dyDescent="0.4">
      <c r="A321">
        <v>319</v>
      </c>
      <c r="B321" s="1">
        <f>DATE(カレンダー!$A$1,カレンダー!$C$1,1)+A321</f>
        <v>45977</v>
      </c>
      <c r="C321" t="str">
        <f t="shared" si="12"/>
        <v>11</v>
      </c>
      <c r="D321" s="1" t="str">
        <f t="shared" si="13"/>
        <v>日</v>
      </c>
      <c r="E321" t="str">
        <f>IF(カレンダー!$X$5="する",IFERROR(VLOOKUP(B321,syukujitsu!$A:$B,2,0),""),"")</f>
        <v/>
      </c>
      <c r="F321" t="str">
        <f>IFERROR(VLOOKUP(D321,カレンダー!$X$7:$X$11,1,0),"")</f>
        <v>日</v>
      </c>
      <c r="G321" s="1" t="str">
        <f>IFERROR(VLOOKUP(B321,カレンダー!$X$12:$X$41,1,0),"")</f>
        <v/>
      </c>
      <c r="H321" t="str">
        <f t="shared" si="14"/>
        <v>休日</v>
      </c>
    </row>
    <row r="322" spans="1:8" x14ac:dyDescent="0.4">
      <c r="A322">
        <v>320</v>
      </c>
      <c r="B322" s="1">
        <f>DATE(カレンダー!$A$1,カレンダー!$C$1,1)+A322</f>
        <v>45978</v>
      </c>
      <c r="C322" t="str">
        <f t="shared" si="12"/>
        <v>11</v>
      </c>
      <c r="D322" s="1" t="str">
        <f t="shared" si="13"/>
        <v>月</v>
      </c>
      <c r="E322" t="str">
        <f>IF(カレンダー!$X$5="する",IFERROR(VLOOKUP(B322,syukujitsu!$A:$B,2,0),""),"")</f>
        <v/>
      </c>
      <c r="F322" t="str">
        <f>IFERROR(VLOOKUP(D322,カレンダー!$X$7:$X$11,1,0),"")</f>
        <v/>
      </c>
      <c r="G322" s="1" t="str">
        <f>IFERROR(VLOOKUP(B322,カレンダー!$X$12:$X$41,1,0),"")</f>
        <v/>
      </c>
      <c r="H322" t="str">
        <f t="shared" si="14"/>
        <v/>
      </c>
    </row>
    <row r="323" spans="1:8" x14ac:dyDescent="0.4">
      <c r="A323">
        <v>321</v>
      </c>
      <c r="B323" s="1">
        <f>DATE(カレンダー!$A$1,カレンダー!$C$1,1)+A323</f>
        <v>45979</v>
      </c>
      <c r="C323" t="str">
        <f t="shared" ref="C323:C367" si="15">TEXT(B323,"m")</f>
        <v>11</v>
      </c>
      <c r="D323" s="1" t="str">
        <f t="shared" ref="D323:D367" si="16">TEXT(B323,"aaa")</f>
        <v>火</v>
      </c>
      <c r="E323" t="str">
        <f>IF(カレンダー!$X$5="する",IFERROR(VLOOKUP(B323,syukujitsu!$A:$B,2,0),""),"")</f>
        <v/>
      </c>
      <c r="F323" t="str">
        <f>IFERROR(VLOOKUP(D323,カレンダー!$X$7:$X$11,1,0),"")</f>
        <v/>
      </c>
      <c r="G323" s="1" t="str">
        <f>IFERROR(VLOOKUP(B323,カレンダー!$X$12:$X$41,1,0),"")</f>
        <v/>
      </c>
      <c r="H323" t="str">
        <f t="shared" ref="H323:H367" si="17">IF(OR(E323&lt;&gt;"",F323&lt;&gt;"",G323&lt;&gt;""),"休日","")</f>
        <v/>
      </c>
    </row>
    <row r="324" spans="1:8" x14ac:dyDescent="0.4">
      <c r="A324">
        <v>322</v>
      </c>
      <c r="B324" s="1">
        <f>DATE(カレンダー!$A$1,カレンダー!$C$1,1)+A324</f>
        <v>45980</v>
      </c>
      <c r="C324" t="str">
        <f t="shared" si="15"/>
        <v>11</v>
      </c>
      <c r="D324" s="1" t="str">
        <f t="shared" si="16"/>
        <v>水</v>
      </c>
      <c r="E324" t="str">
        <f>IF(カレンダー!$X$5="する",IFERROR(VLOOKUP(B324,syukujitsu!$A:$B,2,0),""),"")</f>
        <v/>
      </c>
      <c r="F324" t="str">
        <f>IFERROR(VLOOKUP(D324,カレンダー!$X$7:$X$11,1,0),"")</f>
        <v/>
      </c>
      <c r="G324" s="1" t="str">
        <f>IFERROR(VLOOKUP(B324,カレンダー!$X$12:$X$41,1,0),"")</f>
        <v/>
      </c>
      <c r="H324" t="str">
        <f t="shared" si="17"/>
        <v/>
      </c>
    </row>
    <row r="325" spans="1:8" x14ac:dyDescent="0.4">
      <c r="A325">
        <v>323</v>
      </c>
      <c r="B325" s="1">
        <f>DATE(カレンダー!$A$1,カレンダー!$C$1,1)+A325</f>
        <v>45981</v>
      </c>
      <c r="C325" t="str">
        <f t="shared" si="15"/>
        <v>11</v>
      </c>
      <c r="D325" s="1" t="str">
        <f t="shared" si="16"/>
        <v>木</v>
      </c>
      <c r="E325" t="str">
        <f>IF(カレンダー!$X$5="する",IFERROR(VLOOKUP(B325,syukujitsu!$A:$B,2,0),""),"")</f>
        <v/>
      </c>
      <c r="F325" t="str">
        <f>IFERROR(VLOOKUP(D325,カレンダー!$X$7:$X$11,1,0),"")</f>
        <v/>
      </c>
      <c r="G325" s="1" t="str">
        <f>IFERROR(VLOOKUP(B325,カレンダー!$X$12:$X$41,1,0),"")</f>
        <v/>
      </c>
      <c r="H325" t="str">
        <f t="shared" si="17"/>
        <v/>
      </c>
    </row>
    <row r="326" spans="1:8" x14ac:dyDescent="0.4">
      <c r="A326">
        <v>324</v>
      </c>
      <c r="B326" s="1">
        <f>DATE(カレンダー!$A$1,カレンダー!$C$1,1)+A326</f>
        <v>45982</v>
      </c>
      <c r="C326" t="str">
        <f t="shared" si="15"/>
        <v>11</v>
      </c>
      <c r="D326" s="1" t="str">
        <f t="shared" si="16"/>
        <v>金</v>
      </c>
      <c r="E326" t="str">
        <f>IF(カレンダー!$X$5="する",IFERROR(VLOOKUP(B326,syukujitsu!$A:$B,2,0),""),"")</f>
        <v/>
      </c>
      <c r="F326" t="str">
        <f>IFERROR(VLOOKUP(D326,カレンダー!$X$7:$X$11,1,0),"")</f>
        <v/>
      </c>
      <c r="G326" s="1" t="str">
        <f>IFERROR(VLOOKUP(B326,カレンダー!$X$12:$X$41,1,0),"")</f>
        <v/>
      </c>
      <c r="H326" t="str">
        <f t="shared" si="17"/>
        <v/>
      </c>
    </row>
    <row r="327" spans="1:8" x14ac:dyDescent="0.4">
      <c r="A327">
        <v>325</v>
      </c>
      <c r="B327" s="1">
        <f>DATE(カレンダー!$A$1,カレンダー!$C$1,1)+A327</f>
        <v>45983</v>
      </c>
      <c r="C327" t="str">
        <f t="shared" si="15"/>
        <v>11</v>
      </c>
      <c r="D327" s="1" t="str">
        <f t="shared" si="16"/>
        <v>土</v>
      </c>
      <c r="E327" t="str">
        <f>IF(カレンダー!$X$5="する",IFERROR(VLOOKUP(B327,syukujitsu!$A:$B,2,0),""),"")</f>
        <v/>
      </c>
      <c r="F327" t="str">
        <f>IFERROR(VLOOKUP(D327,カレンダー!$X$7:$X$11,1,0),"")</f>
        <v>土</v>
      </c>
      <c r="G327" s="1" t="str">
        <f>IFERROR(VLOOKUP(B327,カレンダー!$X$12:$X$41,1,0),"")</f>
        <v/>
      </c>
      <c r="H327" t="str">
        <f t="shared" si="17"/>
        <v>休日</v>
      </c>
    </row>
    <row r="328" spans="1:8" x14ac:dyDescent="0.4">
      <c r="A328">
        <v>326</v>
      </c>
      <c r="B328" s="1">
        <f>DATE(カレンダー!$A$1,カレンダー!$C$1,1)+A328</f>
        <v>45984</v>
      </c>
      <c r="C328" t="str">
        <f t="shared" si="15"/>
        <v>11</v>
      </c>
      <c r="D328" s="1" t="str">
        <f t="shared" si="16"/>
        <v>日</v>
      </c>
      <c r="E328" t="str">
        <f>IF(カレンダー!$X$5="する",IFERROR(VLOOKUP(B328,syukujitsu!$A:$B,2,0),""),"")</f>
        <v>勤労感謝の日</v>
      </c>
      <c r="F328" t="str">
        <f>IFERROR(VLOOKUP(D328,カレンダー!$X$7:$X$11,1,0),"")</f>
        <v>日</v>
      </c>
      <c r="G328" s="1" t="str">
        <f>IFERROR(VLOOKUP(B328,カレンダー!$X$12:$X$41,1,0),"")</f>
        <v/>
      </c>
      <c r="H328" t="str">
        <f t="shared" si="17"/>
        <v>休日</v>
      </c>
    </row>
    <row r="329" spans="1:8" x14ac:dyDescent="0.4">
      <c r="A329">
        <v>327</v>
      </c>
      <c r="B329" s="1">
        <f>DATE(カレンダー!$A$1,カレンダー!$C$1,1)+A329</f>
        <v>45985</v>
      </c>
      <c r="C329" t="str">
        <f t="shared" si="15"/>
        <v>11</v>
      </c>
      <c r="D329" s="1" t="str">
        <f t="shared" si="16"/>
        <v>月</v>
      </c>
      <c r="E329" t="str">
        <f>IF(カレンダー!$X$5="する",IFERROR(VLOOKUP(B329,syukujitsu!$A:$B,2,0),""),"")</f>
        <v>休日</v>
      </c>
      <c r="F329" t="str">
        <f>IFERROR(VLOOKUP(D329,カレンダー!$X$7:$X$11,1,0),"")</f>
        <v/>
      </c>
      <c r="G329" s="1" t="str">
        <f>IFERROR(VLOOKUP(B329,カレンダー!$X$12:$X$41,1,0),"")</f>
        <v/>
      </c>
      <c r="H329" t="str">
        <f t="shared" si="17"/>
        <v>休日</v>
      </c>
    </row>
    <row r="330" spans="1:8" x14ac:dyDescent="0.4">
      <c r="A330">
        <v>328</v>
      </c>
      <c r="B330" s="1">
        <f>DATE(カレンダー!$A$1,カレンダー!$C$1,1)+A330</f>
        <v>45986</v>
      </c>
      <c r="C330" t="str">
        <f t="shared" si="15"/>
        <v>11</v>
      </c>
      <c r="D330" s="1" t="str">
        <f t="shared" si="16"/>
        <v>火</v>
      </c>
      <c r="E330" t="str">
        <f>IF(カレンダー!$X$5="する",IFERROR(VLOOKUP(B330,syukujitsu!$A:$B,2,0),""),"")</f>
        <v/>
      </c>
      <c r="F330" t="str">
        <f>IFERROR(VLOOKUP(D330,カレンダー!$X$7:$X$11,1,0),"")</f>
        <v/>
      </c>
      <c r="G330" s="1" t="str">
        <f>IFERROR(VLOOKUP(B330,カレンダー!$X$12:$X$41,1,0),"")</f>
        <v/>
      </c>
      <c r="H330" t="str">
        <f t="shared" si="17"/>
        <v/>
      </c>
    </row>
    <row r="331" spans="1:8" x14ac:dyDescent="0.4">
      <c r="A331">
        <v>329</v>
      </c>
      <c r="B331" s="1">
        <f>DATE(カレンダー!$A$1,カレンダー!$C$1,1)+A331</f>
        <v>45987</v>
      </c>
      <c r="C331" t="str">
        <f t="shared" si="15"/>
        <v>11</v>
      </c>
      <c r="D331" s="1" t="str">
        <f t="shared" si="16"/>
        <v>水</v>
      </c>
      <c r="E331" t="str">
        <f>IF(カレンダー!$X$5="する",IFERROR(VLOOKUP(B331,syukujitsu!$A:$B,2,0),""),"")</f>
        <v/>
      </c>
      <c r="F331" t="str">
        <f>IFERROR(VLOOKUP(D331,カレンダー!$X$7:$X$11,1,0),"")</f>
        <v/>
      </c>
      <c r="G331" s="1" t="str">
        <f>IFERROR(VLOOKUP(B331,カレンダー!$X$12:$X$41,1,0),"")</f>
        <v/>
      </c>
      <c r="H331" t="str">
        <f t="shared" si="17"/>
        <v/>
      </c>
    </row>
    <row r="332" spans="1:8" x14ac:dyDescent="0.4">
      <c r="A332">
        <v>330</v>
      </c>
      <c r="B332" s="1">
        <f>DATE(カレンダー!$A$1,カレンダー!$C$1,1)+A332</f>
        <v>45988</v>
      </c>
      <c r="C332" t="str">
        <f t="shared" si="15"/>
        <v>11</v>
      </c>
      <c r="D332" s="1" t="str">
        <f t="shared" si="16"/>
        <v>木</v>
      </c>
      <c r="E332" t="str">
        <f>IF(カレンダー!$X$5="する",IFERROR(VLOOKUP(B332,syukujitsu!$A:$B,2,0),""),"")</f>
        <v/>
      </c>
      <c r="F332" t="str">
        <f>IFERROR(VLOOKUP(D332,カレンダー!$X$7:$X$11,1,0),"")</f>
        <v/>
      </c>
      <c r="G332" s="1" t="str">
        <f>IFERROR(VLOOKUP(B332,カレンダー!$X$12:$X$41,1,0),"")</f>
        <v/>
      </c>
      <c r="H332" t="str">
        <f t="shared" si="17"/>
        <v/>
      </c>
    </row>
    <row r="333" spans="1:8" x14ac:dyDescent="0.4">
      <c r="A333">
        <v>331</v>
      </c>
      <c r="B333" s="1">
        <f>DATE(カレンダー!$A$1,カレンダー!$C$1,1)+A333</f>
        <v>45989</v>
      </c>
      <c r="C333" t="str">
        <f t="shared" si="15"/>
        <v>11</v>
      </c>
      <c r="D333" s="1" t="str">
        <f t="shared" si="16"/>
        <v>金</v>
      </c>
      <c r="E333" t="str">
        <f>IF(カレンダー!$X$5="する",IFERROR(VLOOKUP(B333,syukujitsu!$A:$B,2,0),""),"")</f>
        <v/>
      </c>
      <c r="F333" t="str">
        <f>IFERROR(VLOOKUP(D333,カレンダー!$X$7:$X$11,1,0),"")</f>
        <v/>
      </c>
      <c r="G333" s="1" t="str">
        <f>IFERROR(VLOOKUP(B333,カレンダー!$X$12:$X$41,1,0),"")</f>
        <v/>
      </c>
      <c r="H333" t="str">
        <f t="shared" si="17"/>
        <v/>
      </c>
    </row>
    <row r="334" spans="1:8" x14ac:dyDescent="0.4">
      <c r="A334">
        <v>332</v>
      </c>
      <c r="B334" s="1">
        <f>DATE(カレンダー!$A$1,カレンダー!$C$1,1)+A334</f>
        <v>45990</v>
      </c>
      <c r="C334" t="str">
        <f t="shared" si="15"/>
        <v>11</v>
      </c>
      <c r="D334" s="1" t="str">
        <f t="shared" si="16"/>
        <v>土</v>
      </c>
      <c r="E334" t="str">
        <f>IF(カレンダー!$X$5="する",IFERROR(VLOOKUP(B334,syukujitsu!$A:$B,2,0),""),"")</f>
        <v/>
      </c>
      <c r="F334" t="str">
        <f>IFERROR(VLOOKUP(D334,カレンダー!$X$7:$X$11,1,0),"")</f>
        <v>土</v>
      </c>
      <c r="G334" s="1" t="str">
        <f>IFERROR(VLOOKUP(B334,カレンダー!$X$12:$X$41,1,0),"")</f>
        <v/>
      </c>
      <c r="H334" t="str">
        <f t="shared" si="17"/>
        <v>休日</v>
      </c>
    </row>
    <row r="335" spans="1:8" x14ac:dyDescent="0.4">
      <c r="A335">
        <v>333</v>
      </c>
      <c r="B335" s="1">
        <f>DATE(カレンダー!$A$1,カレンダー!$C$1,1)+A335</f>
        <v>45991</v>
      </c>
      <c r="C335" t="str">
        <f t="shared" si="15"/>
        <v>11</v>
      </c>
      <c r="D335" s="1" t="str">
        <f t="shared" si="16"/>
        <v>日</v>
      </c>
      <c r="E335" t="str">
        <f>IF(カレンダー!$X$5="する",IFERROR(VLOOKUP(B335,syukujitsu!$A:$B,2,0),""),"")</f>
        <v/>
      </c>
      <c r="F335" t="str">
        <f>IFERROR(VLOOKUP(D335,カレンダー!$X$7:$X$11,1,0),"")</f>
        <v>日</v>
      </c>
      <c r="G335" s="1" t="str">
        <f>IFERROR(VLOOKUP(B335,カレンダー!$X$12:$X$41,1,0),"")</f>
        <v/>
      </c>
      <c r="H335" t="str">
        <f t="shared" si="17"/>
        <v>休日</v>
      </c>
    </row>
    <row r="336" spans="1:8" x14ac:dyDescent="0.4">
      <c r="A336">
        <v>334</v>
      </c>
      <c r="B336" s="1">
        <f>DATE(カレンダー!$A$1,カレンダー!$C$1,1)+A336</f>
        <v>45992</v>
      </c>
      <c r="C336" t="str">
        <f t="shared" si="15"/>
        <v>12</v>
      </c>
      <c r="D336" s="1" t="str">
        <f t="shared" si="16"/>
        <v>月</v>
      </c>
      <c r="E336" t="str">
        <f>IF(カレンダー!$X$5="する",IFERROR(VLOOKUP(B336,syukujitsu!$A:$B,2,0),""),"")</f>
        <v/>
      </c>
      <c r="F336" t="str">
        <f>IFERROR(VLOOKUP(D336,カレンダー!$X$7:$X$11,1,0),"")</f>
        <v/>
      </c>
      <c r="G336" s="1" t="str">
        <f>IFERROR(VLOOKUP(B336,カレンダー!$X$12:$X$41,1,0),"")</f>
        <v/>
      </c>
      <c r="H336" t="str">
        <f t="shared" si="17"/>
        <v/>
      </c>
    </row>
    <row r="337" spans="1:8" x14ac:dyDescent="0.4">
      <c r="A337">
        <v>335</v>
      </c>
      <c r="B337" s="1">
        <f>DATE(カレンダー!$A$1,カレンダー!$C$1,1)+A337</f>
        <v>45993</v>
      </c>
      <c r="C337" t="str">
        <f t="shared" si="15"/>
        <v>12</v>
      </c>
      <c r="D337" s="1" t="str">
        <f t="shared" si="16"/>
        <v>火</v>
      </c>
      <c r="E337" t="str">
        <f>IF(カレンダー!$X$5="する",IFERROR(VLOOKUP(B337,syukujitsu!$A:$B,2,0),""),"")</f>
        <v/>
      </c>
      <c r="F337" t="str">
        <f>IFERROR(VLOOKUP(D337,カレンダー!$X$7:$X$11,1,0),"")</f>
        <v/>
      </c>
      <c r="G337" s="1" t="str">
        <f>IFERROR(VLOOKUP(B337,カレンダー!$X$12:$X$41,1,0),"")</f>
        <v/>
      </c>
      <c r="H337" t="str">
        <f t="shared" si="17"/>
        <v/>
      </c>
    </row>
    <row r="338" spans="1:8" x14ac:dyDescent="0.4">
      <c r="A338">
        <v>336</v>
      </c>
      <c r="B338" s="1">
        <f>DATE(カレンダー!$A$1,カレンダー!$C$1,1)+A338</f>
        <v>45994</v>
      </c>
      <c r="C338" t="str">
        <f t="shared" si="15"/>
        <v>12</v>
      </c>
      <c r="D338" s="1" t="str">
        <f t="shared" si="16"/>
        <v>水</v>
      </c>
      <c r="E338" t="str">
        <f>IF(カレンダー!$X$5="する",IFERROR(VLOOKUP(B338,syukujitsu!$A:$B,2,0),""),"")</f>
        <v/>
      </c>
      <c r="F338" t="str">
        <f>IFERROR(VLOOKUP(D338,カレンダー!$X$7:$X$11,1,0),"")</f>
        <v/>
      </c>
      <c r="G338" s="1" t="str">
        <f>IFERROR(VLOOKUP(B338,カレンダー!$X$12:$X$41,1,0),"")</f>
        <v/>
      </c>
      <c r="H338" t="str">
        <f t="shared" si="17"/>
        <v/>
      </c>
    </row>
    <row r="339" spans="1:8" x14ac:dyDescent="0.4">
      <c r="A339">
        <v>337</v>
      </c>
      <c r="B339" s="1">
        <f>DATE(カレンダー!$A$1,カレンダー!$C$1,1)+A339</f>
        <v>45995</v>
      </c>
      <c r="C339" t="str">
        <f t="shared" si="15"/>
        <v>12</v>
      </c>
      <c r="D339" s="1" t="str">
        <f t="shared" si="16"/>
        <v>木</v>
      </c>
      <c r="E339" t="str">
        <f>IF(カレンダー!$X$5="する",IFERROR(VLOOKUP(B339,syukujitsu!$A:$B,2,0),""),"")</f>
        <v/>
      </c>
      <c r="F339" t="str">
        <f>IFERROR(VLOOKUP(D339,カレンダー!$X$7:$X$11,1,0),"")</f>
        <v/>
      </c>
      <c r="G339" s="1" t="str">
        <f>IFERROR(VLOOKUP(B339,カレンダー!$X$12:$X$41,1,0),"")</f>
        <v/>
      </c>
      <c r="H339" t="str">
        <f t="shared" si="17"/>
        <v/>
      </c>
    </row>
    <row r="340" spans="1:8" x14ac:dyDescent="0.4">
      <c r="A340">
        <v>338</v>
      </c>
      <c r="B340" s="1">
        <f>DATE(カレンダー!$A$1,カレンダー!$C$1,1)+A340</f>
        <v>45996</v>
      </c>
      <c r="C340" t="str">
        <f t="shared" si="15"/>
        <v>12</v>
      </c>
      <c r="D340" s="1" t="str">
        <f t="shared" si="16"/>
        <v>金</v>
      </c>
      <c r="E340" t="str">
        <f>IF(カレンダー!$X$5="する",IFERROR(VLOOKUP(B340,syukujitsu!$A:$B,2,0),""),"")</f>
        <v/>
      </c>
      <c r="F340" t="str">
        <f>IFERROR(VLOOKUP(D340,カレンダー!$X$7:$X$11,1,0),"")</f>
        <v/>
      </c>
      <c r="G340" s="1" t="str">
        <f>IFERROR(VLOOKUP(B340,カレンダー!$X$12:$X$41,1,0),"")</f>
        <v/>
      </c>
      <c r="H340" t="str">
        <f t="shared" si="17"/>
        <v/>
      </c>
    </row>
    <row r="341" spans="1:8" x14ac:dyDescent="0.4">
      <c r="A341">
        <v>339</v>
      </c>
      <c r="B341" s="1">
        <f>DATE(カレンダー!$A$1,カレンダー!$C$1,1)+A341</f>
        <v>45997</v>
      </c>
      <c r="C341" t="str">
        <f t="shared" si="15"/>
        <v>12</v>
      </c>
      <c r="D341" s="1" t="str">
        <f t="shared" si="16"/>
        <v>土</v>
      </c>
      <c r="E341" t="str">
        <f>IF(カレンダー!$X$5="する",IFERROR(VLOOKUP(B341,syukujitsu!$A:$B,2,0),""),"")</f>
        <v/>
      </c>
      <c r="F341" t="str">
        <f>IFERROR(VLOOKUP(D341,カレンダー!$X$7:$X$11,1,0),"")</f>
        <v>土</v>
      </c>
      <c r="G341" s="1" t="str">
        <f>IFERROR(VLOOKUP(B341,カレンダー!$X$12:$X$41,1,0),"")</f>
        <v/>
      </c>
      <c r="H341" t="str">
        <f t="shared" si="17"/>
        <v>休日</v>
      </c>
    </row>
    <row r="342" spans="1:8" x14ac:dyDescent="0.4">
      <c r="A342">
        <v>340</v>
      </c>
      <c r="B342" s="1">
        <f>DATE(カレンダー!$A$1,カレンダー!$C$1,1)+A342</f>
        <v>45998</v>
      </c>
      <c r="C342" t="str">
        <f t="shared" si="15"/>
        <v>12</v>
      </c>
      <c r="D342" s="1" t="str">
        <f t="shared" si="16"/>
        <v>日</v>
      </c>
      <c r="E342" t="str">
        <f>IF(カレンダー!$X$5="する",IFERROR(VLOOKUP(B342,syukujitsu!$A:$B,2,0),""),"")</f>
        <v/>
      </c>
      <c r="F342" t="str">
        <f>IFERROR(VLOOKUP(D342,カレンダー!$X$7:$X$11,1,0),"")</f>
        <v>日</v>
      </c>
      <c r="G342" s="1" t="str">
        <f>IFERROR(VLOOKUP(B342,カレンダー!$X$12:$X$41,1,0),"")</f>
        <v/>
      </c>
      <c r="H342" t="str">
        <f t="shared" si="17"/>
        <v>休日</v>
      </c>
    </row>
    <row r="343" spans="1:8" x14ac:dyDescent="0.4">
      <c r="A343">
        <v>341</v>
      </c>
      <c r="B343" s="1">
        <f>DATE(カレンダー!$A$1,カレンダー!$C$1,1)+A343</f>
        <v>45999</v>
      </c>
      <c r="C343" t="str">
        <f t="shared" si="15"/>
        <v>12</v>
      </c>
      <c r="D343" s="1" t="str">
        <f t="shared" si="16"/>
        <v>月</v>
      </c>
      <c r="E343" t="str">
        <f>IF(カレンダー!$X$5="する",IFERROR(VLOOKUP(B343,syukujitsu!$A:$B,2,0),""),"")</f>
        <v/>
      </c>
      <c r="F343" t="str">
        <f>IFERROR(VLOOKUP(D343,カレンダー!$X$7:$X$11,1,0),"")</f>
        <v/>
      </c>
      <c r="G343" s="1" t="str">
        <f>IFERROR(VLOOKUP(B343,カレンダー!$X$12:$X$41,1,0),"")</f>
        <v/>
      </c>
      <c r="H343" t="str">
        <f t="shared" si="17"/>
        <v/>
      </c>
    </row>
    <row r="344" spans="1:8" x14ac:dyDescent="0.4">
      <c r="A344">
        <v>342</v>
      </c>
      <c r="B344" s="1">
        <f>DATE(カレンダー!$A$1,カレンダー!$C$1,1)+A344</f>
        <v>46000</v>
      </c>
      <c r="C344" t="str">
        <f t="shared" si="15"/>
        <v>12</v>
      </c>
      <c r="D344" s="1" t="str">
        <f t="shared" si="16"/>
        <v>火</v>
      </c>
      <c r="E344" t="str">
        <f>IF(カレンダー!$X$5="する",IFERROR(VLOOKUP(B344,syukujitsu!$A:$B,2,0),""),"")</f>
        <v/>
      </c>
      <c r="F344" t="str">
        <f>IFERROR(VLOOKUP(D344,カレンダー!$X$7:$X$11,1,0),"")</f>
        <v/>
      </c>
      <c r="G344" s="1" t="str">
        <f>IFERROR(VLOOKUP(B344,カレンダー!$X$12:$X$41,1,0),"")</f>
        <v/>
      </c>
      <c r="H344" t="str">
        <f t="shared" si="17"/>
        <v/>
      </c>
    </row>
    <row r="345" spans="1:8" x14ac:dyDescent="0.4">
      <c r="A345">
        <v>343</v>
      </c>
      <c r="B345" s="1">
        <f>DATE(カレンダー!$A$1,カレンダー!$C$1,1)+A345</f>
        <v>46001</v>
      </c>
      <c r="C345" t="str">
        <f t="shared" si="15"/>
        <v>12</v>
      </c>
      <c r="D345" s="1" t="str">
        <f t="shared" si="16"/>
        <v>水</v>
      </c>
      <c r="E345" t="str">
        <f>IF(カレンダー!$X$5="する",IFERROR(VLOOKUP(B345,syukujitsu!$A:$B,2,0),""),"")</f>
        <v/>
      </c>
      <c r="F345" t="str">
        <f>IFERROR(VLOOKUP(D345,カレンダー!$X$7:$X$11,1,0),"")</f>
        <v/>
      </c>
      <c r="G345" s="1" t="str">
        <f>IFERROR(VLOOKUP(B345,カレンダー!$X$12:$X$41,1,0),"")</f>
        <v/>
      </c>
      <c r="H345" t="str">
        <f t="shared" si="17"/>
        <v/>
      </c>
    </row>
    <row r="346" spans="1:8" x14ac:dyDescent="0.4">
      <c r="A346">
        <v>344</v>
      </c>
      <c r="B346" s="1">
        <f>DATE(カレンダー!$A$1,カレンダー!$C$1,1)+A346</f>
        <v>46002</v>
      </c>
      <c r="C346" t="str">
        <f t="shared" si="15"/>
        <v>12</v>
      </c>
      <c r="D346" s="1" t="str">
        <f t="shared" si="16"/>
        <v>木</v>
      </c>
      <c r="E346" t="str">
        <f>IF(カレンダー!$X$5="する",IFERROR(VLOOKUP(B346,syukujitsu!$A:$B,2,0),""),"")</f>
        <v/>
      </c>
      <c r="F346" t="str">
        <f>IFERROR(VLOOKUP(D346,カレンダー!$X$7:$X$11,1,0),"")</f>
        <v/>
      </c>
      <c r="G346" s="1" t="str">
        <f>IFERROR(VLOOKUP(B346,カレンダー!$X$12:$X$41,1,0),"")</f>
        <v/>
      </c>
      <c r="H346" t="str">
        <f t="shared" si="17"/>
        <v/>
      </c>
    </row>
    <row r="347" spans="1:8" x14ac:dyDescent="0.4">
      <c r="A347">
        <v>345</v>
      </c>
      <c r="B347" s="1">
        <f>DATE(カレンダー!$A$1,カレンダー!$C$1,1)+A347</f>
        <v>46003</v>
      </c>
      <c r="C347" t="str">
        <f t="shared" si="15"/>
        <v>12</v>
      </c>
      <c r="D347" s="1" t="str">
        <f t="shared" si="16"/>
        <v>金</v>
      </c>
      <c r="E347" t="str">
        <f>IF(カレンダー!$X$5="する",IFERROR(VLOOKUP(B347,syukujitsu!$A:$B,2,0),""),"")</f>
        <v/>
      </c>
      <c r="F347" t="str">
        <f>IFERROR(VLOOKUP(D347,カレンダー!$X$7:$X$11,1,0),"")</f>
        <v/>
      </c>
      <c r="G347" s="1" t="str">
        <f>IFERROR(VLOOKUP(B347,カレンダー!$X$12:$X$41,1,0),"")</f>
        <v/>
      </c>
      <c r="H347" t="str">
        <f t="shared" si="17"/>
        <v/>
      </c>
    </row>
    <row r="348" spans="1:8" x14ac:dyDescent="0.4">
      <c r="A348">
        <v>346</v>
      </c>
      <c r="B348" s="1">
        <f>DATE(カレンダー!$A$1,カレンダー!$C$1,1)+A348</f>
        <v>46004</v>
      </c>
      <c r="C348" t="str">
        <f t="shared" si="15"/>
        <v>12</v>
      </c>
      <c r="D348" s="1" t="str">
        <f t="shared" si="16"/>
        <v>土</v>
      </c>
      <c r="E348" t="str">
        <f>IF(カレンダー!$X$5="する",IFERROR(VLOOKUP(B348,syukujitsu!$A:$B,2,0),""),"")</f>
        <v/>
      </c>
      <c r="F348" t="str">
        <f>IFERROR(VLOOKUP(D348,カレンダー!$X$7:$X$11,1,0),"")</f>
        <v>土</v>
      </c>
      <c r="G348" s="1" t="str">
        <f>IFERROR(VLOOKUP(B348,カレンダー!$X$12:$X$41,1,0),"")</f>
        <v/>
      </c>
      <c r="H348" t="str">
        <f t="shared" si="17"/>
        <v>休日</v>
      </c>
    </row>
    <row r="349" spans="1:8" x14ac:dyDescent="0.4">
      <c r="A349">
        <v>347</v>
      </c>
      <c r="B349" s="1">
        <f>DATE(カレンダー!$A$1,カレンダー!$C$1,1)+A349</f>
        <v>46005</v>
      </c>
      <c r="C349" t="str">
        <f t="shared" si="15"/>
        <v>12</v>
      </c>
      <c r="D349" s="1" t="str">
        <f t="shared" si="16"/>
        <v>日</v>
      </c>
      <c r="E349" t="str">
        <f>IF(カレンダー!$X$5="する",IFERROR(VLOOKUP(B349,syukujitsu!$A:$B,2,0),""),"")</f>
        <v/>
      </c>
      <c r="F349" t="str">
        <f>IFERROR(VLOOKUP(D349,カレンダー!$X$7:$X$11,1,0),"")</f>
        <v>日</v>
      </c>
      <c r="G349" s="1" t="str">
        <f>IFERROR(VLOOKUP(B349,カレンダー!$X$12:$X$41,1,0),"")</f>
        <v/>
      </c>
      <c r="H349" t="str">
        <f t="shared" si="17"/>
        <v>休日</v>
      </c>
    </row>
    <row r="350" spans="1:8" x14ac:dyDescent="0.4">
      <c r="A350">
        <v>348</v>
      </c>
      <c r="B350" s="1">
        <f>DATE(カレンダー!$A$1,カレンダー!$C$1,1)+A350</f>
        <v>46006</v>
      </c>
      <c r="C350" t="str">
        <f t="shared" si="15"/>
        <v>12</v>
      </c>
      <c r="D350" s="1" t="str">
        <f t="shared" si="16"/>
        <v>月</v>
      </c>
      <c r="E350" t="str">
        <f>IF(カレンダー!$X$5="する",IFERROR(VLOOKUP(B350,syukujitsu!$A:$B,2,0),""),"")</f>
        <v/>
      </c>
      <c r="F350" t="str">
        <f>IFERROR(VLOOKUP(D350,カレンダー!$X$7:$X$11,1,0),"")</f>
        <v/>
      </c>
      <c r="G350" s="1" t="str">
        <f>IFERROR(VLOOKUP(B350,カレンダー!$X$12:$X$41,1,0),"")</f>
        <v/>
      </c>
      <c r="H350" t="str">
        <f t="shared" si="17"/>
        <v/>
      </c>
    </row>
    <row r="351" spans="1:8" x14ac:dyDescent="0.4">
      <c r="A351">
        <v>349</v>
      </c>
      <c r="B351" s="1">
        <f>DATE(カレンダー!$A$1,カレンダー!$C$1,1)+A351</f>
        <v>46007</v>
      </c>
      <c r="C351" t="str">
        <f t="shared" si="15"/>
        <v>12</v>
      </c>
      <c r="D351" s="1" t="str">
        <f t="shared" si="16"/>
        <v>火</v>
      </c>
      <c r="E351" t="str">
        <f>IF(カレンダー!$X$5="する",IFERROR(VLOOKUP(B351,syukujitsu!$A:$B,2,0),""),"")</f>
        <v/>
      </c>
      <c r="F351" t="str">
        <f>IFERROR(VLOOKUP(D351,カレンダー!$X$7:$X$11,1,0),"")</f>
        <v/>
      </c>
      <c r="G351" s="1" t="str">
        <f>IFERROR(VLOOKUP(B351,カレンダー!$X$12:$X$41,1,0),"")</f>
        <v/>
      </c>
      <c r="H351" t="str">
        <f t="shared" si="17"/>
        <v/>
      </c>
    </row>
    <row r="352" spans="1:8" x14ac:dyDescent="0.4">
      <c r="A352">
        <v>350</v>
      </c>
      <c r="B352" s="1">
        <f>DATE(カレンダー!$A$1,カレンダー!$C$1,1)+A352</f>
        <v>46008</v>
      </c>
      <c r="C352" t="str">
        <f t="shared" si="15"/>
        <v>12</v>
      </c>
      <c r="D352" s="1" t="str">
        <f t="shared" si="16"/>
        <v>水</v>
      </c>
      <c r="E352" t="str">
        <f>IF(カレンダー!$X$5="する",IFERROR(VLOOKUP(B352,syukujitsu!$A:$B,2,0),""),"")</f>
        <v/>
      </c>
      <c r="F352" t="str">
        <f>IFERROR(VLOOKUP(D352,カレンダー!$X$7:$X$11,1,0),"")</f>
        <v/>
      </c>
      <c r="G352" s="1" t="str">
        <f>IFERROR(VLOOKUP(B352,カレンダー!$X$12:$X$41,1,0),"")</f>
        <v/>
      </c>
      <c r="H352" t="str">
        <f t="shared" si="17"/>
        <v/>
      </c>
    </row>
    <row r="353" spans="1:8" x14ac:dyDescent="0.4">
      <c r="A353">
        <v>351</v>
      </c>
      <c r="B353" s="1">
        <f>DATE(カレンダー!$A$1,カレンダー!$C$1,1)+A353</f>
        <v>46009</v>
      </c>
      <c r="C353" t="str">
        <f t="shared" si="15"/>
        <v>12</v>
      </c>
      <c r="D353" s="1" t="str">
        <f t="shared" si="16"/>
        <v>木</v>
      </c>
      <c r="E353" t="str">
        <f>IF(カレンダー!$X$5="する",IFERROR(VLOOKUP(B353,syukujitsu!$A:$B,2,0),""),"")</f>
        <v/>
      </c>
      <c r="F353" t="str">
        <f>IFERROR(VLOOKUP(D353,カレンダー!$X$7:$X$11,1,0),"")</f>
        <v/>
      </c>
      <c r="G353" s="1" t="str">
        <f>IFERROR(VLOOKUP(B353,カレンダー!$X$12:$X$41,1,0),"")</f>
        <v/>
      </c>
      <c r="H353" t="str">
        <f t="shared" si="17"/>
        <v/>
      </c>
    </row>
    <row r="354" spans="1:8" x14ac:dyDescent="0.4">
      <c r="A354">
        <v>352</v>
      </c>
      <c r="B354" s="1">
        <f>DATE(カレンダー!$A$1,カレンダー!$C$1,1)+A354</f>
        <v>46010</v>
      </c>
      <c r="C354" t="str">
        <f t="shared" si="15"/>
        <v>12</v>
      </c>
      <c r="D354" s="1" t="str">
        <f t="shared" si="16"/>
        <v>金</v>
      </c>
      <c r="E354" t="str">
        <f>IF(カレンダー!$X$5="する",IFERROR(VLOOKUP(B354,syukujitsu!$A:$B,2,0),""),"")</f>
        <v/>
      </c>
      <c r="F354" t="str">
        <f>IFERROR(VLOOKUP(D354,カレンダー!$X$7:$X$11,1,0),"")</f>
        <v/>
      </c>
      <c r="G354" s="1" t="str">
        <f>IFERROR(VLOOKUP(B354,カレンダー!$X$12:$X$41,1,0),"")</f>
        <v/>
      </c>
      <c r="H354" t="str">
        <f t="shared" si="17"/>
        <v/>
      </c>
    </row>
    <row r="355" spans="1:8" x14ac:dyDescent="0.4">
      <c r="A355">
        <v>353</v>
      </c>
      <c r="B355" s="1">
        <f>DATE(カレンダー!$A$1,カレンダー!$C$1,1)+A355</f>
        <v>46011</v>
      </c>
      <c r="C355" t="str">
        <f t="shared" si="15"/>
        <v>12</v>
      </c>
      <c r="D355" s="1" t="str">
        <f t="shared" si="16"/>
        <v>土</v>
      </c>
      <c r="E355" t="str">
        <f>IF(カレンダー!$X$5="する",IFERROR(VLOOKUP(B355,syukujitsu!$A:$B,2,0),""),"")</f>
        <v/>
      </c>
      <c r="F355" t="str">
        <f>IFERROR(VLOOKUP(D355,カレンダー!$X$7:$X$11,1,0),"")</f>
        <v>土</v>
      </c>
      <c r="G355" s="1" t="str">
        <f>IFERROR(VLOOKUP(B355,カレンダー!$X$12:$X$41,1,0),"")</f>
        <v/>
      </c>
      <c r="H355" t="str">
        <f t="shared" si="17"/>
        <v>休日</v>
      </c>
    </row>
    <row r="356" spans="1:8" x14ac:dyDescent="0.4">
      <c r="A356">
        <v>354</v>
      </c>
      <c r="B356" s="1">
        <f>DATE(カレンダー!$A$1,カレンダー!$C$1,1)+A356</f>
        <v>46012</v>
      </c>
      <c r="C356" t="str">
        <f t="shared" si="15"/>
        <v>12</v>
      </c>
      <c r="D356" s="1" t="str">
        <f t="shared" si="16"/>
        <v>日</v>
      </c>
      <c r="E356" t="str">
        <f>IF(カレンダー!$X$5="する",IFERROR(VLOOKUP(B356,syukujitsu!$A:$B,2,0),""),"")</f>
        <v/>
      </c>
      <c r="F356" t="str">
        <f>IFERROR(VLOOKUP(D356,カレンダー!$X$7:$X$11,1,0),"")</f>
        <v>日</v>
      </c>
      <c r="G356" s="1" t="str">
        <f>IFERROR(VLOOKUP(B356,カレンダー!$X$12:$X$41,1,0),"")</f>
        <v/>
      </c>
      <c r="H356" t="str">
        <f t="shared" si="17"/>
        <v>休日</v>
      </c>
    </row>
    <row r="357" spans="1:8" x14ac:dyDescent="0.4">
      <c r="A357">
        <v>355</v>
      </c>
      <c r="B357" s="1">
        <f>DATE(カレンダー!$A$1,カレンダー!$C$1,1)+A357</f>
        <v>46013</v>
      </c>
      <c r="C357" t="str">
        <f t="shared" si="15"/>
        <v>12</v>
      </c>
      <c r="D357" s="1" t="str">
        <f t="shared" si="16"/>
        <v>月</v>
      </c>
      <c r="E357" t="str">
        <f>IF(カレンダー!$X$5="する",IFERROR(VLOOKUP(B357,syukujitsu!$A:$B,2,0),""),"")</f>
        <v/>
      </c>
      <c r="F357" t="str">
        <f>IFERROR(VLOOKUP(D357,カレンダー!$X$7:$X$11,1,0),"")</f>
        <v/>
      </c>
      <c r="G357" s="1" t="str">
        <f>IFERROR(VLOOKUP(B357,カレンダー!$X$12:$X$41,1,0),"")</f>
        <v/>
      </c>
      <c r="H357" t="str">
        <f t="shared" si="17"/>
        <v/>
      </c>
    </row>
    <row r="358" spans="1:8" x14ac:dyDescent="0.4">
      <c r="A358">
        <v>356</v>
      </c>
      <c r="B358" s="1">
        <f>DATE(カレンダー!$A$1,カレンダー!$C$1,1)+A358</f>
        <v>46014</v>
      </c>
      <c r="C358" t="str">
        <f t="shared" si="15"/>
        <v>12</v>
      </c>
      <c r="D358" s="1" t="str">
        <f t="shared" si="16"/>
        <v>火</v>
      </c>
      <c r="E358" t="str">
        <f>IF(カレンダー!$X$5="する",IFERROR(VLOOKUP(B358,syukujitsu!$A:$B,2,0),""),"")</f>
        <v/>
      </c>
      <c r="F358" t="str">
        <f>IFERROR(VLOOKUP(D358,カレンダー!$X$7:$X$11,1,0),"")</f>
        <v/>
      </c>
      <c r="G358" s="1" t="str">
        <f>IFERROR(VLOOKUP(B358,カレンダー!$X$12:$X$41,1,0),"")</f>
        <v/>
      </c>
      <c r="H358" t="str">
        <f t="shared" si="17"/>
        <v/>
      </c>
    </row>
    <row r="359" spans="1:8" x14ac:dyDescent="0.4">
      <c r="A359">
        <v>357</v>
      </c>
      <c r="B359" s="1">
        <f>DATE(カレンダー!$A$1,カレンダー!$C$1,1)+A359</f>
        <v>46015</v>
      </c>
      <c r="C359" t="str">
        <f t="shared" si="15"/>
        <v>12</v>
      </c>
      <c r="D359" s="1" t="str">
        <f t="shared" si="16"/>
        <v>水</v>
      </c>
      <c r="E359" t="str">
        <f>IF(カレンダー!$X$5="する",IFERROR(VLOOKUP(B359,syukujitsu!$A:$B,2,0),""),"")</f>
        <v/>
      </c>
      <c r="F359" t="str">
        <f>IFERROR(VLOOKUP(D359,カレンダー!$X$7:$X$11,1,0),"")</f>
        <v/>
      </c>
      <c r="G359" s="1" t="str">
        <f>IFERROR(VLOOKUP(B359,カレンダー!$X$12:$X$41,1,0),"")</f>
        <v/>
      </c>
      <c r="H359" t="str">
        <f t="shared" si="17"/>
        <v/>
      </c>
    </row>
    <row r="360" spans="1:8" x14ac:dyDescent="0.4">
      <c r="A360">
        <v>358</v>
      </c>
      <c r="B360" s="1">
        <f>DATE(カレンダー!$A$1,カレンダー!$C$1,1)+A360</f>
        <v>46016</v>
      </c>
      <c r="C360" t="str">
        <f t="shared" si="15"/>
        <v>12</v>
      </c>
      <c r="D360" s="1" t="str">
        <f t="shared" si="16"/>
        <v>木</v>
      </c>
      <c r="E360" t="str">
        <f>IF(カレンダー!$X$5="する",IFERROR(VLOOKUP(B360,syukujitsu!$A:$B,2,0),""),"")</f>
        <v/>
      </c>
      <c r="F360" t="str">
        <f>IFERROR(VLOOKUP(D360,カレンダー!$X$7:$X$11,1,0),"")</f>
        <v/>
      </c>
      <c r="G360" s="1" t="str">
        <f>IFERROR(VLOOKUP(B360,カレンダー!$X$12:$X$41,1,0),"")</f>
        <v/>
      </c>
      <c r="H360" t="str">
        <f t="shared" si="17"/>
        <v/>
      </c>
    </row>
    <row r="361" spans="1:8" x14ac:dyDescent="0.4">
      <c r="A361">
        <v>359</v>
      </c>
      <c r="B361" s="1">
        <f>DATE(カレンダー!$A$1,カレンダー!$C$1,1)+A361</f>
        <v>46017</v>
      </c>
      <c r="C361" t="str">
        <f t="shared" si="15"/>
        <v>12</v>
      </c>
      <c r="D361" s="1" t="str">
        <f t="shared" si="16"/>
        <v>金</v>
      </c>
      <c r="E361" t="str">
        <f>IF(カレンダー!$X$5="する",IFERROR(VLOOKUP(B361,syukujitsu!$A:$B,2,0),""),"")</f>
        <v/>
      </c>
      <c r="F361" t="str">
        <f>IFERROR(VLOOKUP(D361,カレンダー!$X$7:$X$11,1,0),"")</f>
        <v/>
      </c>
      <c r="G361" s="1" t="str">
        <f>IFERROR(VLOOKUP(B361,カレンダー!$X$12:$X$41,1,0),"")</f>
        <v/>
      </c>
      <c r="H361" t="str">
        <f t="shared" si="17"/>
        <v/>
      </c>
    </row>
    <row r="362" spans="1:8" x14ac:dyDescent="0.4">
      <c r="A362">
        <v>360</v>
      </c>
      <c r="B362" s="1">
        <f>DATE(カレンダー!$A$1,カレンダー!$C$1,1)+A362</f>
        <v>46018</v>
      </c>
      <c r="C362" t="str">
        <f t="shared" si="15"/>
        <v>12</v>
      </c>
      <c r="D362" s="1" t="str">
        <f t="shared" si="16"/>
        <v>土</v>
      </c>
      <c r="E362" t="str">
        <f>IF(カレンダー!$X$5="する",IFERROR(VLOOKUP(B362,syukujitsu!$A:$B,2,0),""),"")</f>
        <v/>
      </c>
      <c r="F362" t="str">
        <f>IFERROR(VLOOKUP(D362,カレンダー!$X$7:$X$11,1,0),"")</f>
        <v>土</v>
      </c>
      <c r="G362" s="1" t="str">
        <f>IFERROR(VLOOKUP(B362,カレンダー!$X$12:$X$41,1,0),"")</f>
        <v/>
      </c>
      <c r="H362" t="str">
        <f t="shared" si="17"/>
        <v>休日</v>
      </c>
    </row>
    <row r="363" spans="1:8" x14ac:dyDescent="0.4">
      <c r="A363">
        <v>361</v>
      </c>
      <c r="B363" s="1">
        <f>DATE(カレンダー!$A$1,カレンダー!$C$1,1)+A363</f>
        <v>46019</v>
      </c>
      <c r="C363" t="str">
        <f t="shared" si="15"/>
        <v>12</v>
      </c>
      <c r="D363" s="1" t="str">
        <f t="shared" si="16"/>
        <v>日</v>
      </c>
      <c r="E363" t="str">
        <f>IF(カレンダー!$X$5="する",IFERROR(VLOOKUP(B363,syukujitsu!$A:$B,2,0),""),"")</f>
        <v/>
      </c>
      <c r="F363" t="str">
        <f>IFERROR(VLOOKUP(D363,カレンダー!$X$7:$X$11,1,0),"")</f>
        <v>日</v>
      </c>
      <c r="G363" s="1" t="str">
        <f>IFERROR(VLOOKUP(B363,カレンダー!$X$12:$X$41,1,0),"")</f>
        <v/>
      </c>
      <c r="H363" t="str">
        <f t="shared" si="17"/>
        <v>休日</v>
      </c>
    </row>
    <row r="364" spans="1:8" x14ac:dyDescent="0.4">
      <c r="A364">
        <v>362</v>
      </c>
      <c r="B364" s="1">
        <f>DATE(カレンダー!$A$1,カレンダー!$C$1,1)+A364</f>
        <v>46020</v>
      </c>
      <c r="C364" t="str">
        <f t="shared" si="15"/>
        <v>12</v>
      </c>
      <c r="D364" s="1" t="str">
        <f t="shared" si="16"/>
        <v>月</v>
      </c>
      <c r="E364" t="str">
        <f>IF(カレンダー!$X$5="する",IFERROR(VLOOKUP(B364,syukujitsu!$A:$B,2,0),""),"")</f>
        <v/>
      </c>
      <c r="F364" t="str">
        <f>IFERROR(VLOOKUP(D364,カレンダー!$X$7:$X$11,1,0),"")</f>
        <v/>
      </c>
      <c r="G364" s="1" t="str">
        <f>IFERROR(VLOOKUP(B364,カレンダー!$X$12:$X$41,1,0),"")</f>
        <v/>
      </c>
      <c r="H364" t="str">
        <f t="shared" si="17"/>
        <v/>
      </c>
    </row>
    <row r="365" spans="1:8" x14ac:dyDescent="0.4">
      <c r="A365">
        <v>363</v>
      </c>
      <c r="B365" s="1">
        <f>DATE(カレンダー!$A$1,カレンダー!$C$1,1)+A365</f>
        <v>46021</v>
      </c>
      <c r="C365" t="str">
        <f t="shared" si="15"/>
        <v>12</v>
      </c>
      <c r="D365" s="1" t="str">
        <f t="shared" si="16"/>
        <v>火</v>
      </c>
      <c r="E365" t="str">
        <f>IF(カレンダー!$X$5="する",IFERROR(VLOOKUP(B365,syukujitsu!$A:$B,2,0),""),"")</f>
        <v/>
      </c>
      <c r="F365" t="str">
        <f>IFERROR(VLOOKUP(D365,カレンダー!$X$7:$X$11,1,0),"")</f>
        <v/>
      </c>
      <c r="G365" s="1" t="str">
        <f>IFERROR(VLOOKUP(B365,カレンダー!$X$12:$X$41,1,0),"")</f>
        <v/>
      </c>
      <c r="H365" t="str">
        <f t="shared" si="17"/>
        <v/>
      </c>
    </row>
    <row r="366" spans="1:8" x14ac:dyDescent="0.4">
      <c r="A366">
        <v>364</v>
      </c>
      <c r="B366" s="1">
        <f>DATE(カレンダー!$A$1,カレンダー!$C$1,1)+A366</f>
        <v>46022</v>
      </c>
      <c r="C366" t="str">
        <f t="shared" si="15"/>
        <v>12</v>
      </c>
      <c r="D366" s="1" t="str">
        <f t="shared" si="16"/>
        <v>水</v>
      </c>
      <c r="E366" t="str">
        <f>IF(カレンダー!$X$5="する",IFERROR(VLOOKUP(B366,syukujitsu!$A:$B,2,0),""),"")</f>
        <v/>
      </c>
      <c r="F366" t="str">
        <f>IFERROR(VLOOKUP(D366,カレンダー!$X$7:$X$11,1,0),"")</f>
        <v/>
      </c>
      <c r="G366" s="1" t="str">
        <f>IFERROR(VLOOKUP(B366,カレンダー!$X$12:$X$41,1,0),"")</f>
        <v/>
      </c>
      <c r="H366" t="str">
        <f t="shared" si="17"/>
        <v/>
      </c>
    </row>
    <row r="367" spans="1:8" x14ac:dyDescent="0.4">
      <c r="A367">
        <v>365</v>
      </c>
      <c r="B367" s="1">
        <f>DATE(カレンダー!$A$1,カレンダー!$C$1,1)+A367</f>
        <v>46023</v>
      </c>
      <c r="C367" t="str">
        <f t="shared" si="15"/>
        <v>1</v>
      </c>
      <c r="D367" s="1" t="str">
        <f t="shared" si="16"/>
        <v>木</v>
      </c>
      <c r="E367" t="str">
        <f>IF(カレンダー!$X$5="する",IFERROR(VLOOKUP(B367,syukujitsu!$A:$B,2,0),""),"")</f>
        <v/>
      </c>
      <c r="F367" t="str">
        <f>IFERROR(VLOOKUP(D367,カレンダー!$X$7:$X$11,1,0),"")</f>
        <v/>
      </c>
      <c r="G367" s="1" t="str">
        <f>IFERROR(VLOOKUP(B367,カレンダー!$X$12:$X$41,1,0),"")</f>
        <v/>
      </c>
      <c r="H367" t="str">
        <f t="shared" si="17"/>
        <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D10C5-5690-4A8E-8FAF-021B71393A03}">
  <dimension ref="A1:B1033"/>
  <sheetViews>
    <sheetView topLeftCell="A1004" workbookViewId="0">
      <selection activeCell="E366" sqref="E366"/>
    </sheetView>
  </sheetViews>
  <sheetFormatPr defaultRowHeight="18.75" x14ac:dyDescent="0.4"/>
  <cols>
    <col min="1" max="1" width="21.375" bestFit="1" customWidth="1"/>
    <col min="2" max="2" width="25.5" bestFit="1" customWidth="1"/>
  </cols>
  <sheetData>
    <row r="1" spans="1:2" x14ac:dyDescent="0.4">
      <c r="A1" t="s">
        <v>7</v>
      </c>
      <c r="B1" t="s">
        <v>8</v>
      </c>
    </row>
    <row r="2" spans="1:2" x14ac:dyDescent="0.4">
      <c r="A2" s="1">
        <v>20090</v>
      </c>
      <c r="B2" t="s">
        <v>9</v>
      </c>
    </row>
    <row r="3" spans="1:2" x14ac:dyDescent="0.4">
      <c r="A3" s="1">
        <v>20104</v>
      </c>
      <c r="B3" t="s">
        <v>10</v>
      </c>
    </row>
    <row r="4" spans="1:2" x14ac:dyDescent="0.4">
      <c r="A4" s="1">
        <v>20169</v>
      </c>
      <c r="B4" t="s">
        <v>11</v>
      </c>
    </row>
    <row r="5" spans="1:2" x14ac:dyDescent="0.4">
      <c r="A5" s="1">
        <v>20208</v>
      </c>
      <c r="B5" t="s">
        <v>12</v>
      </c>
    </row>
    <row r="6" spans="1:2" x14ac:dyDescent="0.4">
      <c r="A6" s="1">
        <v>20212</v>
      </c>
      <c r="B6" t="s">
        <v>13</v>
      </c>
    </row>
    <row r="7" spans="1:2" x14ac:dyDescent="0.4">
      <c r="A7" s="1">
        <v>20214</v>
      </c>
      <c r="B7" t="s">
        <v>14</v>
      </c>
    </row>
    <row r="8" spans="1:2" x14ac:dyDescent="0.4">
      <c r="A8" s="1">
        <v>20356</v>
      </c>
      <c r="B8" t="s">
        <v>15</v>
      </c>
    </row>
    <row r="9" spans="1:2" x14ac:dyDescent="0.4">
      <c r="A9" s="1">
        <v>20396</v>
      </c>
      <c r="B9" t="s">
        <v>16</v>
      </c>
    </row>
    <row r="10" spans="1:2" x14ac:dyDescent="0.4">
      <c r="A10" s="1">
        <v>20416</v>
      </c>
      <c r="B10" t="s">
        <v>17</v>
      </c>
    </row>
    <row r="11" spans="1:2" x14ac:dyDescent="0.4">
      <c r="A11" s="1">
        <v>20455</v>
      </c>
      <c r="B11" t="s">
        <v>9</v>
      </c>
    </row>
    <row r="12" spans="1:2" x14ac:dyDescent="0.4">
      <c r="A12" s="1">
        <v>20469</v>
      </c>
      <c r="B12" t="s">
        <v>10</v>
      </c>
    </row>
    <row r="13" spans="1:2" x14ac:dyDescent="0.4">
      <c r="A13" s="1">
        <v>20535</v>
      </c>
      <c r="B13" t="s">
        <v>11</v>
      </c>
    </row>
    <row r="14" spans="1:2" x14ac:dyDescent="0.4">
      <c r="A14" s="1">
        <v>20574</v>
      </c>
      <c r="B14" t="s">
        <v>12</v>
      </c>
    </row>
    <row r="15" spans="1:2" x14ac:dyDescent="0.4">
      <c r="A15" s="1">
        <v>20578</v>
      </c>
      <c r="B15" t="s">
        <v>13</v>
      </c>
    </row>
    <row r="16" spans="1:2" x14ac:dyDescent="0.4">
      <c r="A16" s="1">
        <v>20580</v>
      </c>
      <c r="B16" t="s">
        <v>14</v>
      </c>
    </row>
    <row r="17" spans="1:2" x14ac:dyDescent="0.4">
      <c r="A17" s="1">
        <v>20721</v>
      </c>
      <c r="B17" t="s">
        <v>15</v>
      </c>
    </row>
    <row r="18" spans="1:2" x14ac:dyDescent="0.4">
      <c r="A18" s="1">
        <v>20762</v>
      </c>
      <c r="B18" t="s">
        <v>16</v>
      </c>
    </row>
    <row r="19" spans="1:2" x14ac:dyDescent="0.4">
      <c r="A19" s="1">
        <v>20782</v>
      </c>
      <c r="B19" t="s">
        <v>17</v>
      </c>
    </row>
    <row r="20" spans="1:2" x14ac:dyDescent="0.4">
      <c r="A20" s="1">
        <v>20821</v>
      </c>
      <c r="B20" t="s">
        <v>9</v>
      </c>
    </row>
    <row r="21" spans="1:2" x14ac:dyDescent="0.4">
      <c r="A21" s="1">
        <v>20835</v>
      </c>
      <c r="B21" t="s">
        <v>10</v>
      </c>
    </row>
    <row r="22" spans="1:2" x14ac:dyDescent="0.4">
      <c r="A22" s="1">
        <v>20900</v>
      </c>
      <c r="B22" t="s">
        <v>11</v>
      </c>
    </row>
    <row r="23" spans="1:2" x14ac:dyDescent="0.4">
      <c r="A23" s="1">
        <v>20939</v>
      </c>
      <c r="B23" t="s">
        <v>12</v>
      </c>
    </row>
    <row r="24" spans="1:2" x14ac:dyDescent="0.4">
      <c r="A24" s="1">
        <v>20943</v>
      </c>
      <c r="B24" t="s">
        <v>13</v>
      </c>
    </row>
    <row r="25" spans="1:2" x14ac:dyDescent="0.4">
      <c r="A25" s="1">
        <v>20945</v>
      </c>
      <c r="B25" t="s">
        <v>14</v>
      </c>
    </row>
    <row r="26" spans="1:2" x14ac:dyDescent="0.4">
      <c r="A26" s="1">
        <v>21086</v>
      </c>
      <c r="B26" t="s">
        <v>15</v>
      </c>
    </row>
    <row r="27" spans="1:2" x14ac:dyDescent="0.4">
      <c r="A27" s="1">
        <v>21127</v>
      </c>
      <c r="B27" t="s">
        <v>16</v>
      </c>
    </row>
    <row r="28" spans="1:2" x14ac:dyDescent="0.4">
      <c r="A28" s="1">
        <v>21147</v>
      </c>
      <c r="B28" t="s">
        <v>17</v>
      </c>
    </row>
    <row r="29" spans="1:2" x14ac:dyDescent="0.4">
      <c r="A29" s="1">
        <v>21186</v>
      </c>
      <c r="B29" t="s">
        <v>9</v>
      </c>
    </row>
    <row r="30" spans="1:2" x14ac:dyDescent="0.4">
      <c r="A30" s="1">
        <v>21200</v>
      </c>
      <c r="B30" t="s">
        <v>10</v>
      </c>
    </row>
    <row r="31" spans="1:2" x14ac:dyDescent="0.4">
      <c r="A31" s="1">
        <v>21265</v>
      </c>
      <c r="B31" t="s">
        <v>11</v>
      </c>
    </row>
    <row r="32" spans="1:2" x14ac:dyDescent="0.4">
      <c r="A32" s="1">
        <v>21304</v>
      </c>
      <c r="B32" t="s">
        <v>12</v>
      </c>
    </row>
    <row r="33" spans="1:2" x14ac:dyDescent="0.4">
      <c r="A33" s="1">
        <v>21308</v>
      </c>
      <c r="B33" t="s">
        <v>13</v>
      </c>
    </row>
    <row r="34" spans="1:2" x14ac:dyDescent="0.4">
      <c r="A34" s="1">
        <v>21310</v>
      </c>
      <c r="B34" t="s">
        <v>14</v>
      </c>
    </row>
    <row r="35" spans="1:2" x14ac:dyDescent="0.4">
      <c r="A35" s="1">
        <v>21451</v>
      </c>
      <c r="B35" t="s">
        <v>15</v>
      </c>
    </row>
    <row r="36" spans="1:2" x14ac:dyDescent="0.4">
      <c r="A36" s="1">
        <v>21492</v>
      </c>
      <c r="B36" t="s">
        <v>16</v>
      </c>
    </row>
    <row r="37" spans="1:2" x14ac:dyDescent="0.4">
      <c r="A37" s="1">
        <v>21512</v>
      </c>
      <c r="B37" t="s">
        <v>17</v>
      </c>
    </row>
    <row r="38" spans="1:2" x14ac:dyDescent="0.4">
      <c r="A38" s="1">
        <v>21551</v>
      </c>
      <c r="B38" t="s">
        <v>9</v>
      </c>
    </row>
    <row r="39" spans="1:2" x14ac:dyDescent="0.4">
      <c r="A39" s="1">
        <v>21565</v>
      </c>
      <c r="B39" t="s">
        <v>10</v>
      </c>
    </row>
    <row r="40" spans="1:2" x14ac:dyDescent="0.4">
      <c r="A40" s="1">
        <v>21630</v>
      </c>
      <c r="B40" t="s">
        <v>11</v>
      </c>
    </row>
    <row r="41" spans="1:2" x14ac:dyDescent="0.4">
      <c r="A41" s="1">
        <v>21650</v>
      </c>
      <c r="B41" t="s">
        <v>18</v>
      </c>
    </row>
    <row r="42" spans="1:2" x14ac:dyDescent="0.4">
      <c r="A42" s="1">
        <v>21669</v>
      </c>
      <c r="B42" t="s">
        <v>12</v>
      </c>
    </row>
    <row r="43" spans="1:2" x14ac:dyDescent="0.4">
      <c r="A43" s="1">
        <v>21673</v>
      </c>
      <c r="B43" t="s">
        <v>13</v>
      </c>
    </row>
    <row r="44" spans="1:2" x14ac:dyDescent="0.4">
      <c r="A44" s="1">
        <v>21675</v>
      </c>
      <c r="B44" t="s">
        <v>14</v>
      </c>
    </row>
    <row r="45" spans="1:2" x14ac:dyDescent="0.4">
      <c r="A45" s="1">
        <v>21817</v>
      </c>
      <c r="B45" t="s">
        <v>15</v>
      </c>
    </row>
    <row r="46" spans="1:2" x14ac:dyDescent="0.4">
      <c r="A46" s="1">
        <v>21857</v>
      </c>
      <c r="B46" t="s">
        <v>16</v>
      </c>
    </row>
    <row r="47" spans="1:2" x14ac:dyDescent="0.4">
      <c r="A47" s="1">
        <v>21877</v>
      </c>
      <c r="B47" t="s">
        <v>17</v>
      </c>
    </row>
    <row r="48" spans="1:2" x14ac:dyDescent="0.4">
      <c r="A48" s="1">
        <v>21916</v>
      </c>
      <c r="B48" t="s">
        <v>9</v>
      </c>
    </row>
    <row r="49" spans="1:2" x14ac:dyDescent="0.4">
      <c r="A49" s="1">
        <v>21930</v>
      </c>
      <c r="B49" t="s">
        <v>10</v>
      </c>
    </row>
    <row r="50" spans="1:2" x14ac:dyDescent="0.4">
      <c r="A50" s="1">
        <v>21995</v>
      </c>
      <c r="B50" t="s">
        <v>11</v>
      </c>
    </row>
    <row r="51" spans="1:2" x14ac:dyDescent="0.4">
      <c r="A51" s="1">
        <v>22035</v>
      </c>
      <c r="B51" t="s">
        <v>12</v>
      </c>
    </row>
    <row r="52" spans="1:2" x14ac:dyDescent="0.4">
      <c r="A52" s="1">
        <v>22039</v>
      </c>
      <c r="B52" t="s">
        <v>13</v>
      </c>
    </row>
    <row r="53" spans="1:2" x14ac:dyDescent="0.4">
      <c r="A53" s="1">
        <v>22041</v>
      </c>
      <c r="B53" t="s">
        <v>14</v>
      </c>
    </row>
    <row r="54" spans="1:2" x14ac:dyDescent="0.4">
      <c r="A54" s="1">
        <v>22182</v>
      </c>
      <c r="B54" t="s">
        <v>15</v>
      </c>
    </row>
    <row r="55" spans="1:2" x14ac:dyDescent="0.4">
      <c r="A55" s="1">
        <v>22223</v>
      </c>
      <c r="B55" t="s">
        <v>16</v>
      </c>
    </row>
    <row r="56" spans="1:2" x14ac:dyDescent="0.4">
      <c r="A56" s="1">
        <v>22243</v>
      </c>
      <c r="B56" t="s">
        <v>17</v>
      </c>
    </row>
    <row r="57" spans="1:2" x14ac:dyDescent="0.4">
      <c r="A57" s="1">
        <v>22282</v>
      </c>
      <c r="B57" t="s">
        <v>9</v>
      </c>
    </row>
    <row r="58" spans="1:2" x14ac:dyDescent="0.4">
      <c r="A58" s="1">
        <v>22296</v>
      </c>
      <c r="B58" t="s">
        <v>10</v>
      </c>
    </row>
    <row r="59" spans="1:2" x14ac:dyDescent="0.4">
      <c r="A59" s="1">
        <v>22361</v>
      </c>
      <c r="B59" t="s">
        <v>11</v>
      </c>
    </row>
    <row r="60" spans="1:2" x14ac:dyDescent="0.4">
      <c r="A60" s="1">
        <v>22400</v>
      </c>
      <c r="B60" t="s">
        <v>12</v>
      </c>
    </row>
    <row r="61" spans="1:2" x14ac:dyDescent="0.4">
      <c r="A61" s="1">
        <v>22404</v>
      </c>
      <c r="B61" t="s">
        <v>13</v>
      </c>
    </row>
    <row r="62" spans="1:2" x14ac:dyDescent="0.4">
      <c r="A62" s="1">
        <v>22406</v>
      </c>
      <c r="B62" t="s">
        <v>14</v>
      </c>
    </row>
    <row r="63" spans="1:2" x14ac:dyDescent="0.4">
      <c r="A63" s="1">
        <v>22547</v>
      </c>
      <c r="B63" t="s">
        <v>15</v>
      </c>
    </row>
    <row r="64" spans="1:2" x14ac:dyDescent="0.4">
      <c r="A64" s="1">
        <v>22588</v>
      </c>
      <c r="B64" t="s">
        <v>16</v>
      </c>
    </row>
    <row r="65" spans="1:2" x14ac:dyDescent="0.4">
      <c r="A65" s="1">
        <v>22608</v>
      </c>
      <c r="B65" t="s">
        <v>17</v>
      </c>
    </row>
    <row r="66" spans="1:2" x14ac:dyDescent="0.4">
      <c r="A66" s="1">
        <v>22647</v>
      </c>
      <c r="B66" t="s">
        <v>9</v>
      </c>
    </row>
    <row r="67" spans="1:2" x14ac:dyDescent="0.4">
      <c r="A67" s="1">
        <v>22661</v>
      </c>
      <c r="B67" t="s">
        <v>10</v>
      </c>
    </row>
    <row r="68" spans="1:2" x14ac:dyDescent="0.4">
      <c r="A68" s="1">
        <v>22726</v>
      </c>
      <c r="B68" t="s">
        <v>11</v>
      </c>
    </row>
    <row r="69" spans="1:2" x14ac:dyDescent="0.4">
      <c r="A69" s="1">
        <v>22765</v>
      </c>
      <c r="B69" t="s">
        <v>12</v>
      </c>
    </row>
    <row r="70" spans="1:2" x14ac:dyDescent="0.4">
      <c r="A70" s="1">
        <v>22769</v>
      </c>
      <c r="B70" t="s">
        <v>13</v>
      </c>
    </row>
    <row r="71" spans="1:2" x14ac:dyDescent="0.4">
      <c r="A71" s="1">
        <v>22771</v>
      </c>
      <c r="B71" t="s">
        <v>14</v>
      </c>
    </row>
    <row r="72" spans="1:2" x14ac:dyDescent="0.4">
      <c r="A72" s="1">
        <v>22912</v>
      </c>
      <c r="B72" t="s">
        <v>15</v>
      </c>
    </row>
    <row r="73" spans="1:2" x14ac:dyDescent="0.4">
      <c r="A73" s="1">
        <v>22953</v>
      </c>
      <c r="B73" t="s">
        <v>16</v>
      </c>
    </row>
    <row r="74" spans="1:2" x14ac:dyDescent="0.4">
      <c r="A74" s="1">
        <v>22973</v>
      </c>
      <c r="B74" t="s">
        <v>17</v>
      </c>
    </row>
    <row r="75" spans="1:2" x14ac:dyDescent="0.4">
      <c r="A75" s="1">
        <v>23012</v>
      </c>
      <c r="B75" t="s">
        <v>9</v>
      </c>
    </row>
    <row r="76" spans="1:2" x14ac:dyDescent="0.4">
      <c r="A76" s="1">
        <v>23026</v>
      </c>
      <c r="B76" t="s">
        <v>10</v>
      </c>
    </row>
    <row r="77" spans="1:2" x14ac:dyDescent="0.4">
      <c r="A77" s="1">
        <v>23091</v>
      </c>
      <c r="B77" t="s">
        <v>11</v>
      </c>
    </row>
    <row r="78" spans="1:2" x14ac:dyDescent="0.4">
      <c r="A78" s="1">
        <v>23130</v>
      </c>
      <c r="B78" t="s">
        <v>12</v>
      </c>
    </row>
    <row r="79" spans="1:2" x14ac:dyDescent="0.4">
      <c r="A79" s="1">
        <v>23134</v>
      </c>
      <c r="B79" t="s">
        <v>13</v>
      </c>
    </row>
    <row r="80" spans="1:2" x14ac:dyDescent="0.4">
      <c r="A80" s="1">
        <v>23136</v>
      </c>
      <c r="B80" t="s">
        <v>14</v>
      </c>
    </row>
    <row r="81" spans="1:2" x14ac:dyDescent="0.4">
      <c r="A81" s="1">
        <v>23278</v>
      </c>
      <c r="B81" t="s">
        <v>15</v>
      </c>
    </row>
    <row r="82" spans="1:2" x14ac:dyDescent="0.4">
      <c r="A82" s="1">
        <v>23318</v>
      </c>
      <c r="B82" t="s">
        <v>16</v>
      </c>
    </row>
    <row r="83" spans="1:2" x14ac:dyDescent="0.4">
      <c r="A83" s="1">
        <v>23338</v>
      </c>
      <c r="B83" t="s">
        <v>17</v>
      </c>
    </row>
    <row r="84" spans="1:2" x14ac:dyDescent="0.4">
      <c r="A84" s="1">
        <v>23377</v>
      </c>
      <c r="B84" t="s">
        <v>9</v>
      </c>
    </row>
    <row r="85" spans="1:2" x14ac:dyDescent="0.4">
      <c r="A85" s="1">
        <v>23391</v>
      </c>
      <c r="B85" t="s">
        <v>10</v>
      </c>
    </row>
    <row r="86" spans="1:2" x14ac:dyDescent="0.4">
      <c r="A86" s="1">
        <v>23456</v>
      </c>
      <c r="B86" t="s">
        <v>11</v>
      </c>
    </row>
    <row r="87" spans="1:2" x14ac:dyDescent="0.4">
      <c r="A87" s="1">
        <v>23496</v>
      </c>
      <c r="B87" t="s">
        <v>12</v>
      </c>
    </row>
    <row r="88" spans="1:2" x14ac:dyDescent="0.4">
      <c r="A88" s="1">
        <v>23500</v>
      </c>
      <c r="B88" t="s">
        <v>13</v>
      </c>
    </row>
    <row r="89" spans="1:2" x14ac:dyDescent="0.4">
      <c r="A89" s="1">
        <v>23502</v>
      </c>
      <c r="B89" t="s">
        <v>14</v>
      </c>
    </row>
    <row r="90" spans="1:2" x14ac:dyDescent="0.4">
      <c r="A90" s="1">
        <v>23643</v>
      </c>
      <c r="B90" t="s">
        <v>15</v>
      </c>
    </row>
    <row r="91" spans="1:2" x14ac:dyDescent="0.4">
      <c r="A91" s="1">
        <v>23684</v>
      </c>
      <c r="B91" t="s">
        <v>16</v>
      </c>
    </row>
    <row r="92" spans="1:2" x14ac:dyDescent="0.4">
      <c r="A92" s="1">
        <v>23704</v>
      </c>
      <c r="B92" t="s">
        <v>17</v>
      </c>
    </row>
    <row r="93" spans="1:2" x14ac:dyDescent="0.4">
      <c r="A93" s="1">
        <v>23743</v>
      </c>
      <c r="B93" t="s">
        <v>9</v>
      </c>
    </row>
    <row r="94" spans="1:2" x14ac:dyDescent="0.4">
      <c r="A94" s="1">
        <v>23757</v>
      </c>
      <c r="B94" t="s">
        <v>10</v>
      </c>
    </row>
    <row r="95" spans="1:2" x14ac:dyDescent="0.4">
      <c r="A95" s="1">
        <v>23822</v>
      </c>
      <c r="B95" t="s">
        <v>11</v>
      </c>
    </row>
    <row r="96" spans="1:2" x14ac:dyDescent="0.4">
      <c r="A96" s="1">
        <v>23861</v>
      </c>
      <c r="B96" t="s">
        <v>12</v>
      </c>
    </row>
    <row r="97" spans="1:2" x14ac:dyDescent="0.4">
      <c r="A97" s="1">
        <v>23865</v>
      </c>
      <c r="B97" t="s">
        <v>13</v>
      </c>
    </row>
    <row r="98" spans="1:2" x14ac:dyDescent="0.4">
      <c r="A98" s="1">
        <v>23867</v>
      </c>
      <c r="B98" t="s">
        <v>14</v>
      </c>
    </row>
    <row r="99" spans="1:2" x14ac:dyDescent="0.4">
      <c r="A99" s="1">
        <v>24008</v>
      </c>
      <c r="B99" t="s">
        <v>15</v>
      </c>
    </row>
    <row r="100" spans="1:2" x14ac:dyDescent="0.4">
      <c r="A100" s="1">
        <v>24049</v>
      </c>
      <c r="B100" t="s">
        <v>16</v>
      </c>
    </row>
    <row r="101" spans="1:2" x14ac:dyDescent="0.4">
      <c r="A101" s="1">
        <v>24069</v>
      </c>
      <c r="B101" t="s">
        <v>17</v>
      </c>
    </row>
    <row r="102" spans="1:2" x14ac:dyDescent="0.4">
      <c r="A102" s="1">
        <v>24108</v>
      </c>
      <c r="B102" t="s">
        <v>9</v>
      </c>
    </row>
    <row r="103" spans="1:2" x14ac:dyDescent="0.4">
      <c r="A103" s="1">
        <v>24122</v>
      </c>
      <c r="B103" t="s">
        <v>10</v>
      </c>
    </row>
    <row r="104" spans="1:2" x14ac:dyDescent="0.4">
      <c r="A104" s="1">
        <v>24187</v>
      </c>
      <c r="B104" t="s">
        <v>11</v>
      </c>
    </row>
    <row r="105" spans="1:2" x14ac:dyDescent="0.4">
      <c r="A105" s="1">
        <v>24226</v>
      </c>
      <c r="B105" t="s">
        <v>12</v>
      </c>
    </row>
    <row r="106" spans="1:2" x14ac:dyDescent="0.4">
      <c r="A106" s="1">
        <v>24230</v>
      </c>
      <c r="B106" t="s">
        <v>13</v>
      </c>
    </row>
    <row r="107" spans="1:2" x14ac:dyDescent="0.4">
      <c r="A107" s="1">
        <v>24232</v>
      </c>
      <c r="B107" t="s">
        <v>14</v>
      </c>
    </row>
    <row r="108" spans="1:2" x14ac:dyDescent="0.4">
      <c r="A108" s="1">
        <v>24365</v>
      </c>
      <c r="B108" t="s">
        <v>19</v>
      </c>
    </row>
    <row r="109" spans="1:2" x14ac:dyDescent="0.4">
      <c r="A109" s="1">
        <v>24373</v>
      </c>
      <c r="B109" t="s">
        <v>15</v>
      </c>
    </row>
    <row r="110" spans="1:2" x14ac:dyDescent="0.4">
      <c r="A110" s="1">
        <v>24390</v>
      </c>
      <c r="B110" t="s">
        <v>20</v>
      </c>
    </row>
    <row r="111" spans="1:2" x14ac:dyDescent="0.4">
      <c r="A111" s="1">
        <v>24414</v>
      </c>
      <c r="B111" t="s">
        <v>16</v>
      </c>
    </row>
    <row r="112" spans="1:2" x14ac:dyDescent="0.4">
      <c r="A112" s="1">
        <v>24434</v>
      </c>
      <c r="B112" t="s">
        <v>17</v>
      </c>
    </row>
    <row r="113" spans="1:2" x14ac:dyDescent="0.4">
      <c r="A113" s="1">
        <v>24473</v>
      </c>
      <c r="B113" t="s">
        <v>9</v>
      </c>
    </row>
    <row r="114" spans="1:2" x14ac:dyDescent="0.4">
      <c r="A114" s="1">
        <v>24487</v>
      </c>
      <c r="B114" t="s">
        <v>10</v>
      </c>
    </row>
    <row r="115" spans="1:2" x14ac:dyDescent="0.4">
      <c r="A115" s="1">
        <v>24514</v>
      </c>
      <c r="B115" t="s">
        <v>21</v>
      </c>
    </row>
    <row r="116" spans="1:2" x14ac:dyDescent="0.4">
      <c r="A116" s="1">
        <v>24552</v>
      </c>
      <c r="B116" t="s">
        <v>11</v>
      </c>
    </row>
    <row r="117" spans="1:2" x14ac:dyDescent="0.4">
      <c r="A117" s="1">
        <v>24591</v>
      </c>
      <c r="B117" t="s">
        <v>12</v>
      </c>
    </row>
    <row r="118" spans="1:2" x14ac:dyDescent="0.4">
      <c r="A118" s="1">
        <v>24595</v>
      </c>
      <c r="B118" t="s">
        <v>13</v>
      </c>
    </row>
    <row r="119" spans="1:2" x14ac:dyDescent="0.4">
      <c r="A119" s="1">
        <v>24597</v>
      </c>
      <c r="B119" t="s">
        <v>14</v>
      </c>
    </row>
    <row r="120" spans="1:2" x14ac:dyDescent="0.4">
      <c r="A120" s="1">
        <v>24730</v>
      </c>
      <c r="B120" t="s">
        <v>19</v>
      </c>
    </row>
    <row r="121" spans="1:2" x14ac:dyDescent="0.4">
      <c r="A121" s="1">
        <v>24739</v>
      </c>
      <c r="B121" t="s">
        <v>15</v>
      </c>
    </row>
    <row r="122" spans="1:2" x14ac:dyDescent="0.4">
      <c r="A122" s="1">
        <v>24755</v>
      </c>
      <c r="B122" t="s">
        <v>20</v>
      </c>
    </row>
    <row r="123" spans="1:2" x14ac:dyDescent="0.4">
      <c r="A123" s="1">
        <v>24779</v>
      </c>
      <c r="B123" t="s">
        <v>16</v>
      </c>
    </row>
    <row r="124" spans="1:2" x14ac:dyDescent="0.4">
      <c r="A124" s="1">
        <v>24799</v>
      </c>
      <c r="B124" t="s">
        <v>17</v>
      </c>
    </row>
    <row r="125" spans="1:2" x14ac:dyDescent="0.4">
      <c r="A125" s="1">
        <v>24838</v>
      </c>
      <c r="B125" t="s">
        <v>9</v>
      </c>
    </row>
    <row r="126" spans="1:2" x14ac:dyDescent="0.4">
      <c r="A126" s="1">
        <v>24852</v>
      </c>
      <c r="B126" t="s">
        <v>10</v>
      </c>
    </row>
    <row r="127" spans="1:2" x14ac:dyDescent="0.4">
      <c r="A127" s="1">
        <v>24879</v>
      </c>
      <c r="B127" t="s">
        <v>21</v>
      </c>
    </row>
    <row r="128" spans="1:2" x14ac:dyDescent="0.4">
      <c r="A128" s="1">
        <v>24917</v>
      </c>
      <c r="B128" t="s">
        <v>11</v>
      </c>
    </row>
    <row r="129" spans="1:2" x14ac:dyDescent="0.4">
      <c r="A129" s="1">
        <v>24957</v>
      </c>
      <c r="B129" t="s">
        <v>12</v>
      </c>
    </row>
    <row r="130" spans="1:2" x14ac:dyDescent="0.4">
      <c r="A130" s="1">
        <v>24961</v>
      </c>
      <c r="B130" t="s">
        <v>13</v>
      </c>
    </row>
    <row r="131" spans="1:2" x14ac:dyDescent="0.4">
      <c r="A131" s="1">
        <v>24963</v>
      </c>
      <c r="B131" t="s">
        <v>14</v>
      </c>
    </row>
    <row r="132" spans="1:2" x14ac:dyDescent="0.4">
      <c r="A132" s="1">
        <v>25096</v>
      </c>
      <c r="B132" t="s">
        <v>19</v>
      </c>
    </row>
    <row r="133" spans="1:2" x14ac:dyDescent="0.4">
      <c r="A133" s="1">
        <v>25104</v>
      </c>
      <c r="B133" t="s">
        <v>15</v>
      </c>
    </row>
    <row r="134" spans="1:2" x14ac:dyDescent="0.4">
      <c r="A134" s="1">
        <v>25121</v>
      </c>
      <c r="B134" t="s">
        <v>20</v>
      </c>
    </row>
    <row r="135" spans="1:2" x14ac:dyDescent="0.4">
      <c r="A135" s="1">
        <v>25145</v>
      </c>
      <c r="B135" t="s">
        <v>16</v>
      </c>
    </row>
    <row r="136" spans="1:2" x14ac:dyDescent="0.4">
      <c r="A136" s="1">
        <v>25165</v>
      </c>
      <c r="B136" t="s">
        <v>17</v>
      </c>
    </row>
    <row r="137" spans="1:2" x14ac:dyDescent="0.4">
      <c r="A137" s="1">
        <v>25204</v>
      </c>
      <c r="B137" t="s">
        <v>9</v>
      </c>
    </row>
    <row r="138" spans="1:2" x14ac:dyDescent="0.4">
      <c r="A138" s="1">
        <v>25218</v>
      </c>
      <c r="B138" t="s">
        <v>10</v>
      </c>
    </row>
    <row r="139" spans="1:2" x14ac:dyDescent="0.4">
      <c r="A139" s="1">
        <v>25245</v>
      </c>
      <c r="B139" t="s">
        <v>21</v>
      </c>
    </row>
    <row r="140" spans="1:2" x14ac:dyDescent="0.4">
      <c r="A140" s="1">
        <v>25283</v>
      </c>
      <c r="B140" t="s">
        <v>11</v>
      </c>
    </row>
    <row r="141" spans="1:2" x14ac:dyDescent="0.4">
      <c r="A141" s="1">
        <v>25322</v>
      </c>
      <c r="B141" t="s">
        <v>12</v>
      </c>
    </row>
    <row r="142" spans="1:2" x14ac:dyDescent="0.4">
      <c r="A142" s="1">
        <v>25326</v>
      </c>
      <c r="B142" t="s">
        <v>13</v>
      </c>
    </row>
    <row r="143" spans="1:2" x14ac:dyDescent="0.4">
      <c r="A143" s="1">
        <v>25328</v>
      </c>
      <c r="B143" t="s">
        <v>14</v>
      </c>
    </row>
    <row r="144" spans="1:2" x14ac:dyDescent="0.4">
      <c r="A144" s="1">
        <v>25461</v>
      </c>
      <c r="B144" t="s">
        <v>19</v>
      </c>
    </row>
    <row r="145" spans="1:2" x14ac:dyDescent="0.4">
      <c r="A145" s="1">
        <v>25469</v>
      </c>
      <c r="B145" t="s">
        <v>15</v>
      </c>
    </row>
    <row r="146" spans="1:2" x14ac:dyDescent="0.4">
      <c r="A146" s="1">
        <v>25486</v>
      </c>
      <c r="B146" t="s">
        <v>20</v>
      </c>
    </row>
    <row r="147" spans="1:2" x14ac:dyDescent="0.4">
      <c r="A147" s="1">
        <v>25510</v>
      </c>
      <c r="B147" t="s">
        <v>16</v>
      </c>
    </row>
    <row r="148" spans="1:2" x14ac:dyDescent="0.4">
      <c r="A148" s="1">
        <v>25530</v>
      </c>
      <c r="B148" t="s">
        <v>17</v>
      </c>
    </row>
    <row r="149" spans="1:2" x14ac:dyDescent="0.4">
      <c r="A149" s="1">
        <v>25569</v>
      </c>
      <c r="B149" t="s">
        <v>9</v>
      </c>
    </row>
    <row r="150" spans="1:2" x14ac:dyDescent="0.4">
      <c r="A150" s="1">
        <v>25583</v>
      </c>
      <c r="B150" t="s">
        <v>10</v>
      </c>
    </row>
    <row r="151" spans="1:2" x14ac:dyDescent="0.4">
      <c r="A151" s="1">
        <v>25610</v>
      </c>
      <c r="B151" t="s">
        <v>21</v>
      </c>
    </row>
    <row r="152" spans="1:2" x14ac:dyDescent="0.4">
      <c r="A152" s="1">
        <v>25648</v>
      </c>
      <c r="B152" t="s">
        <v>11</v>
      </c>
    </row>
    <row r="153" spans="1:2" x14ac:dyDescent="0.4">
      <c r="A153" s="1">
        <v>25687</v>
      </c>
      <c r="B153" t="s">
        <v>12</v>
      </c>
    </row>
    <row r="154" spans="1:2" x14ac:dyDescent="0.4">
      <c r="A154" s="1">
        <v>25691</v>
      </c>
      <c r="B154" t="s">
        <v>13</v>
      </c>
    </row>
    <row r="155" spans="1:2" x14ac:dyDescent="0.4">
      <c r="A155" s="1">
        <v>25693</v>
      </c>
      <c r="B155" t="s">
        <v>14</v>
      </c>
    </row>
    <row r="156" spans="1:2" x14ac:dyDescent="0.4">
      <c r="A156" s="1">
        <v>25826</v>
      </c>
      <c r="B156" t="s">
        <v>19</v>
      </c>
    </row>
    <row r="157" spans="1:2" x14ac:dyDescent="0.4">
      <c r="A157" s="1">
        <v>25834</v>
      </c>
      <c r="B157" t="s">
        <v>15</v>
      </c>
    </row>
    <row r="158" spans="1:2" x14ac:dyDescent="0.4">
      <c r="A158" s="1">
        <v>25851</v>
      </c>
      <c r="B158" t="s">
        <v>20</v>
      </c>
    </row>
    <row r="159" spans="1:2" x14ac:dyDescent="0.4">
      <c r="A159" s="1">
        <v>25875</v>
      </c>
      <c r="B159" t="s">
        <v>16</v>
      </c>
    </row>
    <row r="160" spans="1:2" x14ac:dyDescent="0.4">
      <c r="A160" s="1">
        <v>25895</v>
      </c>
      <c r="B160" t="s">
        <v>17</v>
      </c>
    </row>
    <row r="161" spans="1:2" x14ac:dyDescent="0.4">
      <c r="A161" s="1">
        <v>25934</v>
      </c>
      <c r="B161" t="s">
        <v>9</v>
      </c>
    </row>
    <row r="162" spans="1:2" x14ac:dyDescent="0.4">
      <c r="A162" s="1">
        <v>25948</v>
      </c>
      <c r="B162" t="s">
        <v>10</v>
      </c>
    </row>
    <row r="163" spans="1:2" x14ac:dyDescent="0.4">
      <c r="A163" s="1">
        <v>25975</v>
      </c>
      <c r="B163" t="s">
        <v>21</v>
      </c>
    </row>
    <row r="164" spans="1:2" x14ac:dyDescent="0.4">
      <c r="A164" s="1">
        <v>26013</v>
      </c>
      <c r="B164" t="s">
        <v>11</v>
      </c>
    </row>
    <row r="165" spans="1:2" x14ac:dyDescent="0.4">
      <c r="A165" s="1">
        <v>26052</v>
      </c>
      <c r="B165" t="s">
        <v>12</v>
      </c>
    </row>
    <row r="166" spans="1:2" x14ac:dyDescent="0.4">
      <c r="A166" s="1">
        <v>26056</v>
      </c>
      <c r="B166" t="s">
        <v>13</v>
      </c>
    </row>
    <row r="167" spans="1:2" x14ac:dyDescent="0.4">
      <c r="A167" s="1">
        <v>26058</v>
      </c>
      <c r="B167" t="s">
        <v>14</v>
      </c>
    </row>
    <row r="168" spans="1:2" x14ac:dyDescent="0.4">
      <c r="A168" s="1">
        <v>26191</v>
      </c>
      <c r="B168" t="s">
        <v>19</v>
      </c>
    </row>
    <row r="169" spans="1:2" x14ac:dyDescent="0.4">
      <c r="A169" s="1">
        <v>26200</v>
      </c>
      <c r="B169" t="s">
        <v>15</v>
      </c>
    </row>
    <row r="170" spans="1:2" x14ac:dyDescent="0.4">
      <c r="A170" s="1">
        <v>26216</v>
      </c>
      <c r="B170" t="s">
        <v>20</v>
      </c>
    </row>
    <row r="171" spans="1:2" x14ac:dyDescent="0.4">
      <c r="A171" s="1">
        <v>26240</v>
      </c>
      <c r="B171" t="s">
        <v>16</v>
      </c>
    </row>
    <row r="172" spans="1:2" x14ac:dyDescent="0.4">
      <c r="A172" s="1">
        <v>26260</v>
      </c>
      <c r="B172" t="s">
        <v>17</v>
      </c>
    </row>
    <row r="173" spans="1:2" x14ac:dyDescent="0.4">
      <c r="A173" s="1">
        <v>26299</v>
      </c>
      <c r="B173" t="s">
        <v>9</v>
      </c>
    </row>
    <row r="174" spans="1:2" x14ac:dyDescent="0.4">
      <c r="A174" s="1">
        <v>26313</v>
      </c>
      <c r="B174" t="s">
        <v>10</v>
      </c>
    </row>
    <row r="175" spans="1:2" x14ac:dyDescent="0.4">
      <c r="A175" s="1">
        <v>26340</v>
      </c>
      <c r="B175" t="s">
        <v>21</v>
      </c>
    </row>
    <row r="176" spans="1:2" x14ac:dyDescent="0.4">
      <c r="A176" s="1">
        <v>26378</v>
      </c>
      <c r="B176" t="s">
        <v>11</v>
      </c>
    </row>
    <row r="177" spans="1:2" x14ac:dyDescent="0.4">
      <c r="A177" s="1">
        <v>26418</v>
      </c>
      <c r="B177" t="s">
        <v>12</v>
      </c>
    </row>
    <row r="178" spans="1:2" x14ac:dyDescent="0.4">
      <c r="A178" s="1">
        <v>26422</v>
      </c>
      <c r="B178" t="s">
        <v>13</v>
      </c>
    </row>
    <row r="179" spans="1:2" x14ac:dyDescent="0.4">
      <c r="A179" s="1">
        <v>26424</v>
      </c>
      <c r="B179" t="s">
        <v>14</v>
      </c>
    </row>
    <row r="180" spans="1:2" x14ac:dyDescent="0.4">
      <c r="A180" s="1">
        <v>26557</v>
      </c>
      <c r="B180" t="s">
        <v>19</v>
      </c>
    </row>
    <row r="181" spans="1:2" x14ac:dyDescent="0.4">
      <c r="A181" s="1">
        <v>26565</v>
      </c>
      <c r="B181" t="s">
        <v>15</v>
      </c>
    </row>
    <row r="182" spans="1:2" x14ac:dyDescent="0.4">
      <c r="A182" s="1">
        <v>26582</v>
      </c>
      <c r="B182" t="s">
        <v>20</v>
      </c>
    </row>
    <row r="183" spans="1:2" x14ac:dyDescent="0.4">
      <c r="A183" s="1">
        <v>26606</v>
      </c>
      <c r="B183" t="s">
        <v>16</v>
      </c>
    </row>
    <row r="184" spans="1:2" x14ac:dyDescent="0.4">
      <c r="A184" s="1">
        <v>26626</v>
      </c>
      <c r="B184" t="s">
        <v>17</v>
      </c>
    </row>
    <row r="185" spans="1:2" x14ac:dyDescent="0.4">
      <c r="A185" s="1">
        <v>26665</v>
      </c>
      <c r="B185" t="s">
        <v>9</v>
      </c>
    </row>
    <row r="186" spans="1:2" x14ac:dyDescent="0.4">
      <c r="A186" s="1">
        <v>26679</v>
      </c>
      <c r="B186" t="s">
        <v>10</v>
      </c>
    </row>
    <row r="187" spans="1:2" x14ac:dyDescent="0.4">
      <c r="A187" s="1">
        <v>26706</v>
      </c>
      <c r="B187" t="s">
        <v>21</v>
      </c>
    </row>
    <row r="188" spans="1:2" x14ac:dyDescent="0.4">
      <c r="A188" s="1">
        <v>26744</v>
      </c>
      <c r="B188" t="s">
        <v>11</v>
      </c>
    </row>
    <row r="189" spans="1:2" x14ac:dyDescent="0.4">
      <c r="A189" s="1">
        <v>26783</v>
      </c>
      <c r="B189" t="s">
        <v>12</v>
      </c>
    </row>
    <row r="190" spans="1:2" x14ac:dyDescent="0.4">
      <c r="A190" s="1">
        <v>26784</v>
      </c>
      <c r="B190" t="s">
        <v>22</v>
      </c>
    </row>
    <row r="191" spans="1:2" x14ac:dyDescent="0.4">
      <c r="A191" s="1">
        <v>26787</v>
      </c>
      <c r="B191" t="s">
        <v>13</v>
      </c>
    </row>
    <row r="192" spans="1:2" x14ac:dyDescent="0.4">
      <c r="A192" s="1">
        <v>26789</v>
      </c>
      <c r="B192" t="s">
        <v>14</v>
      </c>
    </row>
    <row r="193" spans="1:2" x14ac:dyDescent="0.4">
      <c r="A193" s="1">
        <v>26922</v>
      </c>
      <c r="B193" t="s">
        <v>19</v>
      </c>
    </row>
    <row r="194" spans="1:2" x14ac:dyDescent="0.4">
      <c r="A194" s="1">
        <v>26930</v>
      </c>
      <c r="B194" t="s">
        <v>15</v>
      </c>
    </row>
    <row r="195" spans="1:2" x14ac:dyDescent="0.4">
      <c r="A195" s="1">
        <v>26931</v>
      </c>
      <c r="B195" t="s">
        <v>22</v>
      </c>
    </row>
    <row r="196" spans="1:2" x14ac:dyDescent="0.4">
      <c r="A196" s="1">
        <v>26947</v>
      </c>
      <c r="B196" t="s">
        <v>20</v>
      </c>
    </row>
    <row r="197" spans="1:2" x14ac:dyDescent="0.4">
      <c r="A197" s="1">
        <v>26971</v>
      </c>
      <c r="B197" t="s">
        <v>16</v>
      </c>
    </row>
    <row r="198" spans="1:2" x14ac:dyDescent="0.4">
      <c r="A198" s="1">
        <v>26991</v>
      </c>
      <c r="B198" t="s">
        <v>17</v>
      </c>
    </row>
    <row r="199" spans="1:2" x14ac:dyDescent="0.4">
      <c r="A199" s="1">
        <v>27030</v>
      </c>
      <c r="B199" t="s">
        <v>9</v>
      </c>
    </row>
    <row r="200" spans="1:2" x14ac:dyDescent="0.4">
      <c r="A200" s="1">
        <v>27044</v>
      </c>
      <c r="B200" t="s">
        <v>10</v>
      </c>
    </row>
    <row r="201" spans="1:2" x14ac:dyDescent="0.4">
      <c r="A201" s="1">
        <v>27071</v>
      </c>
      <c r="B201" t="s">
        <v>21</v>
      </c>
    </row>
    <row r="202" spans="1:2" x14ac:dyDescent="0.4">
      <c r="A202" s="1">
        <v>27109</v>
      </c>
      <c r="B202" t="s">
        <v>11</v>
      </c>
    </row>
    <row r="203" spans="1:2" x14ac:dyDescent="0.4">
      <c r="A203" s="1">
        <v>27148</v>
      </c>
      <c r="B203" t="s">
        <v>12</v>
      </c>
    </row>
    <row r="204" spans="1:2" x14ac:dyDescent="0.4">
      <c r="A204" s="1">
        <v>27152</v>
      </c>
      <c r="B204" t="s">
        <v>13</v>
      </c>
    </row>
    <row r="205" spans="1:2" x14ac:dyDescent="0.4">
      <c r="A205" s="1">
        <v>27154</v>
      </c>
      <c r="B205" t="s">
        <v>14</v>
      </c>
    </row>
    <row r="206" spans="1:2" x14ac:dyDescent="0.4">
      <c r="A206" s="1">
        <v>27155</v>
      </c>
      <c r="B206" t="s">
        <v>22</v>
      </c>
    </row>
    <row r="207" spans="1:2" x14ac:dyDescent="0.4">
      <c r="A207" s="1">
        <v>27287</v>
      </c>
      <c r="B207" t="s">
        <v>19</v>
      </c>
    </row>
    <row r="208" spans="1:2" x14ac:dyDescent="0.4">
      <c r="A208" s="1">
        <v>27288</v>
      </c>
      <c r="B208" t="s">
        <v>22</v>
      </c>
    </row>
    <row r="209" spans="1:2" x14ac:dyDescent="0.4">
      <c r="A209" s="1">
        <v>27295</v>
      </c>
      <c r="B209" t="s">
        <v>15</v>
      </c>
    </row>
    <row r="210" spans="1:2" x14ac:dyDescent="0.4">
      <c r="A210" s="1">
        <v>27312</v>
      </c>
      <c r="B210" t="s">
        <v>20</v>
      </c>
    </row>
    <row r="211" spans="1:2" x14ac:dyDescent="0.4">
      <c r="A211" s="1">
        <v>27336</v>
      </c>
      <c r="B211" t="s">
        <v>16</v>
      </c>
    </row>
    <row r="212" spans="1:2" x14ac:dyDescent="0.4">
      <c r="A212" s="1">
        <v>27337</v>
      </c>
      <c r="B212" t="s">
        <v>22</v>
      </c>
    </row>
    <row r="213" spans="1:2" x14ac:dyDescent="0.4">
      <c r="A213" s="1">
        <v>27356</v>
      </c>
      <c r="B213" t="s">
        <v>17</v>
      </c>
    </row>
    <row r="214" spans="1:2" x14ac:dyDescent="0.4">
      <c r="A214" s="1">
        <v>27395</v>
      </c>
      <c r="B214" t="s">
        <v>9</v>
      </c>
    </row>
    <row r="215" spans="1:2" x14ac:dyDescent="0.4">
      <c r="A215" s="1">
        <v>27409</v>
      </c>
      <c r="B215" t="s">
        <v>10</v>
      </c>
    </row>
    <row r="216" spans="1:2" x14ac:dyDescent="0.4">
      <c r="A216" s="1">
        <v>27436</v>
      </c>
      <c r="B216" t="s">
        <v>21</v>
      </c>
    </row>
    <row r="217" spans="1:2" x14ac:dyDescent="0.4">
      <c r="A217" s="1">
        <v>27474</v>
      </c>
      <c r="B217" t="s">
        <v>11</v>
      </c>
    </row>
    <row r="218" spans="1:2" x14ac:dyDescent="0.4">
      <c r="A218" s="1">
        <v>27513</v>
      </c>
      <c r="B218" t="s">
        <v>12</v>
      </c>
    </row>
    <row r="219" spans="1:2" x14ac:dyDescent="0.4">
      <c r="A219" s="1">
        <v>27517</v>
      </c>
      <c r="B219" t="s">
        <v>13</v>
      </c>
    </row>
    <row r="220" spans="1:2" x14ac:dyDescent="0.4">
      <c r="A220" s="1">
        <v>27519</v>
      </c>
      <c r="B220" t="s">
        <v>14</v>
      </c>
    </row>
    <row r="221" spans="1:2" x14ac:dyDescent="0.4">
      <c r="A221" s="1">
        <v>27652</v>
      </c>
      <c r="B221" t="s">
        <v>19</v>
      </c>
    </row>
    <row r="222" spans="1:2" x14ac:dyDescent="0.4">
      <c r="A222" s="1">
        <v>27661</v>
      </c>
      <c r="B222" t="s">
        <v>15</v>
      </c>
    </row>
    <row r="223" spans="1:2" x14ac:dyDescent="0.4">
      <c r="A223" s="1">
        <v>27677</v>
      </c>
      <c r="B223" t="s">
        <v>20</v>
      </c>
    </row>
    <row r="224" spans="1:2" x14ac:dyDescent="0.4">
      <c r="A224" s="1">
        <v>27701</v>
      </c>
      <c r="B224" t="s">
        <v>16</v>
      </c>
    </row>
    <row r="225" spans="1:2" x14ac:dyDescent="0.4">
      <c r="A225" s="1">
        <v>27721</v>
      </c>
      <c r="B225" t="s">
        <v>17</v>
      </c>
    </row>
    <row r="226" spans="1:2" x14ac:dyDescent="0.4">
      <c r="A226" s="1">
        <v>27722</v>
      </c>
      <c r="B226" t="s">
        <v>22</v>
      </c>
    </row>
    <row r="227" spans="1:2" x14ac:dyDescent="0.4">
      <c r="A227" s="1">
        <v>27760</v>
      </c>
      <c r="B227" t="s">
        <v>9</v>
      </c>
    </row>
    <row r="228" spans="1:2" x14ac:dyDescent="0.4">
      <c r="A228" s="1">
        <v>27774</v>
      </c>
      <c r="B228" t="s">
        <v>10</v>
      </c>
    </row>
    <row r="229" spans="1:2" x14ac:dyDescent="0.4">
      <c r="A229" s="1">
        <v>27801</v>
      </c>
      <c r="B229" t="s">
        <v>21</v>
      </c>
    </row>
    <row r="230" spans="1:2" x14ac:dyDescent="0.4">
      <c r="A230" s="1">
        <v>27839</v>
      </c>
      <c r="B230" t="s">
        <v>11</v>
      </c>
    </row>
    <row r="231" spans="1:2" x14ac:dyDescent="0.4">
      <c r="A231" s="1">
        <v>27879</v>
      </c>
      <c r="B231" t="s">
        <v>12</v>
      </c>
    </row>
    <row r="232" spans="1:2" x14ac:dyDescent="0.4">
      <c r="A232" s="1">
        <v>27883</v>
      </c>
      <c r="B232" t="s">
        <v>13</v>
      </c>
    </row>
    <row r="233" spans="1:2" x14ac:dyDescent="0.4">
      <c r="A233" s="1">
        <v>27885</v>
      </c>
      <c r="B233" t="s">
        <v>14</v>
      </c>
    </row>
    <row r="234" spans="1:2" x14ac:dyDescent="0.4">
      <c r="A234" s="1">
        <v>28018</v>
      </c>
      <c r="B234" t="s">
        <v>19</v>
      </c>
    </row>
    <row r="235" spans="1:2" x14ac:dyDescent="0.4">
      <c r="A235" s="1">
        <v>28026</v>
      </c>
      <c r="B235" t="s">
        <v>15</v>
      </c>
    </row>
    <row r="236" spans="1:2" x14ac:dyDescent="0.4">
      <c r="A236" s="1">
        <v>28043</v>
      </c>
      <c r="B236" t="s">
        <v>20</v>
      </c>
    </row>
    <row r="237" spans="1:2" x14ac:dyDescent="0.4">
      <c r="A237" s="1">
        <v>28044</v>
      </c>
      <c r="B237" t="s">
        <v>22</v>
      </c>
    </row>
    <row r="238" spans="1:2" x14ac:dyDescent="0.4">
      <c r="A238" s="1">
        <v>28067</v>
      </c>
      <c r="B238" t="s">
        <v>16</v>
      </c>
    </row>
    <row r="239" spans="1:2" x14ac:dyDescent="0.4">
      <c r="A239" s="1">
        <v>28087</v>
      </c>
      <c r="B239" t="s">
        <v>17</v>
      </c>
    </row>
    <row r="240" spans="1:2" x14ac:dyDescent="0.4">
      <c r="A240" s="1">
        <v>28126</v>
      </c>
      <c r="B240" t="s">
        <v>9</v>
      </c>
    </row>
    <row r="241" spans="1:2" x14ac:dyDescent="0.4">
      <c r="A241" s="1">
        <v>28140</v>
      </c>
      <c r="B241" t="s">
        <v>10</v>
      </c>
    </row>
    <row r="242" spans="1:2" x14ac:dyDescent="0.4">
      <c r="A242" s="1">
        <v>28167</v>
      </c>
      <c r="B242" t="s">
        <v>21</v>
      </c>
    </row>
    <row r="243" spans="1:2" x14ac:dyDescent="0.4">
      <c r="A243" s="1">
        <v>28205</v>
      </c>
      <c r="B243" t="s">
        <v>11</v>
      </c>
    </row>
    <row r="244" spans="1:2" x14ac:dyDescent="0.4">
      <c r="A244" s="1">
        <v>28244</v>
      </c>
      <c r="B244" t="s">
        <v>12</v>
      </c>
    </row>
    <row r="245" spans="1:2" x14ac:dyDescent="0.4">
      <c r="A245" s="1">
        <v>28248</v>
      </c>
      <c r="B245" t="s">
        <v>13</v>
      </c>
    </row>
    <row r="246" spans="1:2" x14ac:dyDescent="0.4">
      <c r="A246" s="1">
        <v>28250</v>
      </c>
      <c r="B246" t="s">
        <v>14</v>
      </c>
    </row>
    <row r="247" spans="1:2" x14ac:dyDescent="0.4">
      <c r="A247" s="1">
        <v>28383</v>
      </c>
      <c r="B247" t="s">
        <v>19</v>
      </c>
    </row>
    <row r="248" spans="1:2" x14ac:dyDescent="0.4">
      <c r="A248" s="1">
        <v>28391</v>
      </c>
      <c r="B248" t="s">
        <v>15</v>
      </c>
    </row>
    <row r="249" spans="1:2" x14ac:dyDescent="0.4">
      <c r="A249" s="1">
        <v>28408</v>
      </c>
      <c r="B249" t="s">
        <v>20</v>
      </c>
    </row>
    <row r="250" spans="1:2" x14ac:dyDescent="0.4">
      <c r="A250" s="1">
        <v>28432</v>
      </c>
      <c r="B250" t="s">
        <v>16</v>
      </c>
    </row>
    <row r="251" spans="1:2" x14ac:dyDescent="0.4">
      <c r="A251" s="1">
        <v>28452</v>
      </c>
      <c r="B251" t="s">
        <v>17</v>
      </c>
    </row>
    <row r="252" spans="1:2" x14ac:dyDescent="0.4">
      <c r="A252" s="1">
        <v>28491</v>
      </c>
      <c r="B252" t="s">
        <v>9</v>
      </c>
    </row>
    <row r="253" spans="1:2" x14ac:dyDescent="0.4">
      <c r="A253" s="1">
        <v>28492</v>
      </c>
      <c r="B253" t="s">
        <v>22</v>
      </c>
    </row>
    <row r="254" spans="1:2" x14ac:dyDescent="0.4">
      <c r="A254" s="1">
        <v>28505</v>
      </c>
      <c r="B254" t="s">
        <v>10</v>
      </c>
    </row>
    <row r="255" spans="1:2" x14ac:dyDescent="0.4">
      <c r="A255" s="1">
        <v>28506</v>
      </c>
      <c r="B255" t="s">
        <v>22</v>
      </c>
    </row>
    <row r="256" spans="1:2" x14ac:dyDescent="0.4">
      <c r="A256" s="1">
        <v>28532</v>
      </c>
      <c r="B256" t="s">
        <v>21</v>
      </c>
    </row>
    <row r="257" spans="1:2" x14ac:dyDescent="0.4">
      <c r="A257" s="1">
        <v>28570</v>
      </c>
      <c r="B257" t="s">
        <v>11</v>
      </c>
    </row>
    <row r="258" spans="1:2" x14ac:dyDescent="0.4">
      <c r="A258" s="1">
        <v>28609</v>
      </c>
      <c r="B258" t="s">
        <v>12</v>
      </c>
    </row>
    <row r="259" spans="1:2" x14ac:dyDescent="0.4">
      <c r="A259" s="1">
        <v>28613</v>
      </c>
      <c r="B259" t="s">
        <v>13</v>
      </c>
    </row>
    <row r="260" spans="1:2" x14ac:dyDescent="0.4">
      <c r="A260" s="1">
        <v>28615</v>
      </c>
      <c r="B260" t="s">
        <v>14</v>
      </c>
    </row>
    <row r="261" spans="1:2" x14ac:dyDescent="0.4">
      <c r="A261" s="1">
        <v>28748</v>
      </c>
      <c r="B261" t="s">
        <v>19</v>
      </c>
    </row>
    <row r="262" spans="1:2" x14ac:dyDescent="0.4">
      <c r="A262" s="1">
        <v>28756</v>
      </c>
      <c r="B262" t="s">
        <v>15</v>
      </c>
    </row>
    <row r="263" spans="1:2" x14ac:dyDescent="0.4">
      <c r="A263" s="1">
        <v>28773</v>
      </c>
      <c r="B263" t="s">
        <v>20</v>
      </c>
    </row>
    <row r="264" spans="1:2" x14ac:dyDescent="0.4">
      <c r="A264" s="1">
        <v>28797</v>
      </c>
      <c r="B264" t="s">
        <v>16</v>
      </c>
    </row>
    <row r="265" spans="1:2" x14ac:dyDescent="0.4">
      <c r="A265" s="1">
        <v>28817</v>
      </c>
      <c r="B265" t="s">
        <v>17</v>
      </c>
    </row>
    <row r="266" spans="1:2" x14ac:dyDescent="0.4">
      <c r="A266" s="1">
        <v>28856</v>
      </c>
      <c r="B266" t="s">
        <v>9</v>
      </c>
    </row>
    <row r="267" spans="1:2" x14ac:dyDescent="0.4">
      <c r="A267" s="1">
        <v>28870</v>
      </c>
      <c r="B267" t="s">
        <v>10</v>
      </c>
    </row>
    <row r="268" spans="1:2" x14ac:dyDescent="0.4">
      <c r="A268" s="1">
        <v>28897</v>
      </c>
      <c r="B268" t="s">
        <v>21</v>
      </c>
    </row>
    <row r="269" spans="1:2" x14ac:dyDescent="0.4">
      <c r="A269" s="1">
        <v>28898</v>
      </c>
      <c r="B269" t="s">
        <v>22</v>
      </c>
    </row>
    <row r="270" spans="1:2" x14ac:dyDescent="0.4">
      <c r="A270" s="1">
        <v>28935</v>
      </c>
      <c r="B270" t="s">
        <v>11</v>
      </c>
    </row>
    <row r="271" spans="1:2" x14ac:dyDescent="0.4">
      <c r="A271" s="1">
        <v>28974</v>
      </c>
      <c r="B271" t="s">
        <v>12</v>
      </c>
    </row>
    <row r="272" spans="1:2" x14ac:dyDescent="0.4">
      <c r="A272" s="1">
        <v>28975</v>
      </c>
      <c r="B272" t="s">
        <v>22</v>
      </c>
    </row>
    <row r="273" spans="1:2" x14ac:dyDescent="0.4">
      <c r="A273" s="1">
        <v>28978</v>
      </c>
      <c r="B273" t="s">
        <v>13</v>
      </c>
    </row>
    <row r="274" spans="1:2" x14ac:dyDescent="0.4">
      <c r="A274" s="1">
        <v>28980</v>
      </c>
      <c r="B274" t="s">
        <v>14</v>
      </c>
    </row>
    <row r="275" spans="1:2" x14ac:dyDescent="0.4">
      <c r="A275" s="1">
        <v>29113</v>
      </c>
      <c r="B275" t="s">
        <v>19</v>
      </c>
    </row>
    <row r="276" spans="1:2" x14ac:dyDescent="0.4">
      <c r="A276" s="1">
        <v>29122</v>
      </c>
      <c r="B276" t="s">
        <v>15</v>
      </c>
    </row>
    <row r="277" spans="1:2" x14ac:dyDescent="0.4">
      <c r="A277" s="1">
        <v>29138</v>
      </c>
      <c r="B277" t="s">
        <v>20</v>
      </c>
    </row>
    <row r="278" spans="1:2" x14ac:dyDescent="0.4">
      <c r="A278" s="1">
        <v>29162</v>
      </c>
      <c r="B278" t="s">
        <v>16</v>
      </c>
    </row>
    <row r="279" spans="1:2" x14ac:dyDescent="0.4">
      <c r="A279" s="1">
        <v>29182</v>
      </c>
      <c r="B279" t="s">
        <v>17</v>
      </c>
    </row>
    <row r="280" spans="1:2" x14ac:dyDescent="0.4">
      <c r="A280" s="1">
        <v>29221</v>
      </c>
      <c r="B280" t="s">
        <v>9</v>
      </c>
    </row>
    <row r="281" spans="1:2" x14ac:dyDescent="0.4">
      <c r="A281" s="1">
        <v>29235</v>
      </c>
      <c r="B281" t="s">
        <v>10</v>
      </c>
    </row>
    <row r="282" spans="1:2" x14ac:dyDescent="0.4">
      <c r="A282" s="1">
        <v>29262</v>
      </c>
      <c r="B282" t="s">
        <v>21</v>
      </c>
    </row>
    <row r="283" spans="1:2" x14ac:dyDescent="0.4">
      <c r="A283" s="1">
        <v>29300</v>
      </c>
      <c r="B283" t="s">
        <v>11</v>
      </c>
    </row>
    <row r="284" spans="1:2" x14ac:dyDescent="0.4">
      <c r="A284" s="1">
        <v>29340</v>
      </c>
      <c r="B284" t="s">
        <v>12</v>
      </c>
    </row>
    <row r="285" spans="1:2" x14ac:dyDescent="0.4">
      <c r="A285" s="1">
        <v>29344</v>
      </c>
      <c r="B285" t="s">
        <v>13</v>
      </c>
    </row>
    <row r="286" spans="1:2" x14ac:dyDescent="0.4">
      <c r="A286" s="1">
        <v>29346</v>
      </c>
      <c r="B286" t="s">
        <v>14</v>
      </c>
    </row>
    <row r="287" spans="1:2" x14ac:dyDescent="0.4">
      <c r="A287" s="1">
        <v>29479</v>
      </c>
      <c r="B287" t="s">
        <v>19</v>
      </c>
    </row>
    <row r="288" spans="1:2" x14ac:dyDescent="0.4">
      <c r="A288" s="1">
        <v>29487</v>
      </c>
      <c r="B288" t="s">
        <v>15</v>
      </c>
    </row>
    <row r="289" spans="1:2" x14ac:dyDescent="0.4">
      <c r="A289" s="1">
        <v>29504</v>
      </c>
      <c r="B289" t="s">
        <v>20</v>
      </c>
    </row>
    <row r="290" spans="1:2" x14ac:dyDescent="0.4">
      <c r="A290" s="1">
        <v>29528</v>
      </c>
      <c r="B290" t="s">
        <v>16</v>
      </c>
    </row>
    <row r="291" spans="1:2" x14ac:dyDescent="0.4">
      <c r="A291" s="1">
        <v>29548</v>
      </c>
      <c r="B291" t="s">
        <v>17</v>
      </c>
    </row>
    <row r="292" spans="1:2" x14ac:dyDescent="0.4">
      <c r="A292" s="1">
        <v>29549</v>
      </c>
      <c r="B292" t="s">
        <v>22</v>
      </c>
    </row>
    <row r="293" spans="1:2" x14ac:dyDescent="0.4">
      <c r="A293" s="1">
        <v>29587</v>
      </c>
      <c r="B293" t="s">
        <v>9</v>
      </c>
    </row>
    <row r="294" spans="1:2" x14ac:dyDescent="0.4">
      <c r="A294" s="1">
        <v>29601</v>
      </c>
      <c r="B294" t="s">
        <v>10</v>
      </c>
    </row>
    <row r="295" spans="1:2" x14ac:dyDescent="0.4">
      <c r="A295" s="1">
        <v>29628</v>
      </c>
      <c r="B295" t="s">
        <v>21</v>
      </c>
    </row>
    <row r="296" spans="1:2" x14ac:dyDescent="0.4">
      <c r="A296" s="1">
        <v>29666</v>
      </c>
      <c r="B296" t="s">
        <v>11</v>
      </c>
    </row>
    <row r="297" spans="1:2" x14ac:dyDescent="0.4">
      <c r="A297" s="1">
        <v>29705</v>
      </c>
      <c r="B297" t="s">
        <v>12</v>
      </c>
    </row>
    <row r="298" spans="1:2" x14ac:dyDescent="0.4">
      <c r="A298" s="1">
        <v>29709</v>
      </c>
      <c r="B298" t="s">
        <v>13</v>
      </c>
    </row>
    <row r="299" spans="1:2" x14ac:dyDescent="0.4">
      <c r="A299" s="1">
        <v>29710</v>
      </c>
      <c r="B299" t="s">
        <v>22</v>
      </c>
    </row>
    <row r="300" spans="1:2" x14ac:dyDescent="0.4">
      <c r="A300" s="1">
        <v>29711</v>
      </c>
      <c r="B300" t="s">
        <v>14</v>
      </c>
    </row>
    <row r="301" spans="1:2" x14ac:dyDescent="0.4">
      <c r="A301" s="1">
        <v>29844</v>
      </c>
      <c r="B301" t="s">
        <v>19</v>
      </c>
    </row>
    <row r="302" spans="1:2" x14ac:dyDescent="0.4">
      <c r="A302" s="1">
        <v>29852</v>
      </c>
      <c r="B302" t="s">
        <v>15</v>
      </c>
    </row>
    <row r="303" spans="1:2" x14ac:dyDescent="0.4">
      <c r="A303" s="1">
        <v>29869</v>
      </c>
      <c r="B303" t="s">
        <v>20</v>
      </c>
    </row>
    <row r="304" spans="1:2" x14ac:dyDescent="0.4">
      <c r="A304" s="1">
        <v>29893</v>
      </c>
      <c r="B304" t="s">
        <v>16</v>
      </c>
    </row>
    <row r="305" spans="1:2" x14ac:dyDescent="0.4">
      <c r="A305" s="1">
        <v>29913</v>
      </c>
      <c r="B305" t="s">
        <v>17</v>
      </c>
    </row>
    <row r="306" spans="1:2" x14ac:dyDescent="0.4">
      <c r="A306" s="1">
        <v>29952</v>
      </c>
      <c r="B306" t="s">
        <v>9</v>
      </c>
    </row>
    <row r="307" spans="1:2" x14ac:dyDescent="0.4">
      <c r="A307" s="1">
        <v>29966</v>
      </c>
      <c r="B307" t="s">
        <v>10</v>
      </c>
    </row>
    <row r="308" spans="1:2" x14ac:dyDescent="0.4">
      <c r="A308" s="1">
        <v>29993</v>
      </c>
      <c r="B308" t="s">
        <v>21</v>
      </c>
    </row>
    <row r="309" spans="1:2" x14ac:dyDescent="0.4">
      <c r="A309" s="1">
        <v>30031</v>
      </c>
      <c r="B309" t="s">
        <v>11</v>
      </c>
    </row>
    <row r="310" spans="1:2" x14ac:dyDescent="0.4">
      <c r="A310" s="1">
        <v>30032</v>
      </c>
      <c r="B310" t="s">
        <v>22</v>
      </c>
    </row>
    <row r="311" spans="1:2" x14ac:dyDescent="0.4">
      <c r="A311" s="1">
        <v>30070</v>
      </c>
      <c r="B311" t="s">
        <v>12</v>
      </c>
    </row>
    <row r="312" spans="1:2" x14ac:dyDescent="0.4">
      <c r="A312" s="1">
        <v>30074</v>
      </c>
      <c r="B312" t="s">
        <v>13</v>
      </c>
    </row>
    <row r="313" spans="1:2" x14ac:dyDescent="0.4">
      <c r="A313" s="1">
        <v>30076</v>
      </c>
      <c r="B313" t="s">
        <v>14</v>
      </c>
    </row>
    <row r="314" spans="1:2" x14ac:dyDescent="0.4">
      <c r="A314" s="1">
        <v>30209</v>
      </c>
      <c r="B314" t="s">
        <v>19</v>
      </c>
    </row>
    <row r="315" spans="1:2" x14ac:dyDescent="0.4">
      <c r="A315" s="1">
        <v>30217</v>
      </c>
      <c r="B315" t="s">
        <v>15</v>
      </c>
    </row>
    <row r="316" spans="1:2" x14ac:dyDescent="0.4">
      <c r="A316" s="1">
        <v>30234</v>
      </c>
      <c r="B316" t="s">
        <v>20</v>
      </c>
    </row>
    <row r="317" spans="1:2" x14ac:dyDescent="0.4">
      <c r="A317" s="1">
        <v>30235</v>
      </c>
      <c r="B317" t="s">
        <v>22</v>
      </c>
    </row>
    <row r="318" spans="1:2" x14ac:dyDescent="0.4">
      <c r="A318" s="1">
        <v>30258</v>
      </c>
      <c r="B318" t="s">
        <v>16</v>
      </c>
    </row>
    <row r="319" spans="1:2" x14ac:dyDescent="0.4">
      <c r="A319" s="1">
        <v>30278</v>
      </c>
      <c r="B319" t="s">
        <v>17</v>
      </c>
    </row>
    <row r="320" spans="1:2" x14ac:dyDescent="0.4">
      <c r="A320" s="1">
        <v>30317</v>
      </c>
      <c r="B320" t="s">
        <v>9</v>
      </c>
    </row>
    <row r="321" spans="1:2" x14ac:dyDescent="0.4">
      <c r="A321" s="1">
        <v>30331</v>
      </c>
      <c r="B321" t="s">
        <v>10</v>
      </c>
    </row>
    <row r="322" spans="1:2" x14ac:dyDescent="0.4">
      <c r="A322" s="1">
        <v>30358</v>
      </c>
      <c r="B322" t="s">
        <v>21</v>
      </c>
    </row>
    <row r="323" spans="1:2" x14ac:dyDescent="0.4">
      <c r="A323" s="1">
        <v>30396</v>
      </c>
      <c r="B323" t="s">
        <v>11</v>
      </c>
    </row>
    <row r="324" spans="1:2" x14ac:dyDescent="0.4">
      <c r="A324" s="1">
        <v>30435</v>
      </c>
      <c r="B324" t="s">
        <v>12</v>
      </c>
    </row>
    <row r="325" spans="1:2" x14ac:dyDescent="0.4">
      <c r="A325" s="1">
        <v>30439</v>
      </c>
      <c r="B325" t="s">
        <v>13</v>
      </c>
    </row>
    <row r="326" spans="1:2" x14ac:dyDescent="0.4">
      <c r="A326" s="1">
        <v>30441</v>
      </c>
      <c r="B326" t="s">
        <v>14</v>
      </c>
    </row>
    <row r="327" spans="1:2" x14ac:dyDescent="0.4">
      <c r="A327" s="1">
        <v>30574</v>
      </c>
      <c r="B327" t="s">
        <v>19</v>
      </c>
    </row>
    <row r="328" spans="1:2" x14ac:dyDescent="0.4">
      <c r="A328" s="1">
        <v>30582</v>
      </c>
      <c r="B328" t="s">
        <v>15</v>
      </c>
    </row>
    <row r="329" spans="1:2" x14ac:dyDescent="0.4">
      <c r="A329" s="1">
        <v>30599</v>
      </c>
      <c r="B329" t="s">
        <v>20</v>
      </c>
    </row>
    <row r="330" spans="1:2" x14ac:dyDescent="0.4">
      <c r="A330" s="1">
        <v>30623</v>
      </c>
      <c r="B330" t="s">
        <v>16</v>
      </c>
    </row>
    <row r="331" spans="1:2" x14ac:dyDescent="0.4">
      <c r="A331" s="1">
        <v>30643</v>
      </c>
      <c r="B331" t="s">
        <v>17</v>
      </c>
    </row>
    <row r="332" spans="1:2" x14ac:dyDescent="0.4">
      <c r="A332" s="1">
        <v>30682</v>
      </c>
      <c r="B332" t="s">
        <v>9</v>
      </c>
    </row>
    <row r="333" spans="1:2" x14ac:dyDescent="0.4">
      <c r="A333" s="1">
        <v>30683</v>
      </c>
      <c r="B333" t="s">
        <v>22</v>
      </c>
    </row>
    <row r="334" spans="1:2" x14ac:dyDescent="0.4">
      <c r="A334" s="1">
        <v>30696</v>
      </c>
      <c r="B334" t="s">
        <v>10</v>
      </c>
    </row>
    <row r="335" spans="1:2" x14ac:dyDescent="0.4">
      <c r="A335" s="1">
        <v>30697</v>
      </c>
      <c r="B335" t="s">
        <v>22</v>
      </c>
    </row>
    <row r="336" spans="1:2" x14ac:dyDescent="0.4">
      <c r="A336" s="1">
        <v>30723</v>
      </c>
      <c r="B336" t="s">
        <v>21</v>
      </c>
    </row>
    <row r="337" spans="1:2" x14ac:dyDescent="0.4">
      <c r="A337" s="1">
        <v>30761</v>
      </c>
      <c r="B337" t="s">
        <v>11</v>
      </c>
    </row>
    <row r="338" spans="1:2" x14ac:dyDescent="0.4">
      <c r="A338" s="1">
        <v>30801</v>
      </c>
      <c r="B338" t="s">
        <v>12</v>
      </c>
    </row>
    <row r="339" spans="1:2" x14ac:dyDescent="0.4">
      <c r="A339" s="1">
        <v>30802</v>
      </c>
      <c r="B339" t="s">
        <v>22</v>
      </c>
    </row>
    <row r="340" spans="1:2" x14ac:dyDescent="0.4">
      <c r="A340" s="1">
        <v>30805</v>
      </c>
      <c r="B340" t="s">
        <v>13</v>
      </c>
    </row>
    <row r="341" spans="1:2" x14ac:dyDescent="0.4">
      <c r="A341" s="1">
        <v>30807</v>
      </c>
      <c r="B341" t="s">
        <v>14</v>
      </c>
    </row>
    <row r="342" spans="1:2" x14ac:dyDescent="0.4">
      <c r="A342" s="1">
        <v>30940</v>
      </c>
      <c r="B342" t="s">
        <v>19</v>
      </c>
    </row>
    <row r="343" spans="1:2" x14ac:dyDescent="0.4">
      <c r="A343" s="1">
        <v>30948</v>
      </c>
      <c r="B343" t="s">
        <v>15</v>
      </c>
    </row>
    <row r="344" spans="1:2" x14ac:dyDescent="0.4">
      <c r="A344" s="1">
        <v>30949</v>
      </c>
      <c r="B344" t="s">
        <v>22</v>
      </c>
    </row>
    <row r="345" spans="1:2" x14ac:dyDescent="0.4">
      <c r="A345" s="1">
        <v>30965</v>
      </c>
      <c r="B345" t="s">
        <v>20</v>
      </c>
    </row>
    <row r="346" spans="1:2" x14ac:dyDescent="0.4">
      <c r="A346" s="1">
        <v>30989</v>
      </c>
      <c r="B346" t="s">
        <v>16</v>
      </c>
    </row>
    <row r="347" spans="1:2" x14ac:dyDescent="0.4">
      <c r="A347" s="1">
        <v>31009</v>
      </c>
      <c r="B347" t="s">
        <v>17</v>
      </c>
    </row>
    <row r="348" spans="1:2" x14ac:dyDescent="0.4">
      <c r="A348" s="1">
        <v>31048</v>
      </c>
      <c r="B348" t="s">
        <v>9</v>
      </c>
    </row>
    <row r="349" spans="1:2" x14ac:dyDescent="0.4">
      <c r="A349" s="1">
        <v>31062</v>
      </c>
      <c r="B349" t="s">
        <v>10</v>
      </c>
    </row>
    <row r="350" spans="1:2" x14ac:dyDescent="0.4">
      <c r="A350" s="1">
        <v>31089</v>
      </c>
      <c r="B350" t="s">
        <v>21</v>
      </c>
    </row>
    <row r="351" spans="1:2" x14ac:dyDescent="0.4">
      <c r="A351" s="1">
        <v>31127</v>
      </c>
      <c r="B351" t="s">
        <v>11</v>
      </c>
    </row>
    <row r="352" spans="1:2" x14ac:dyDescent="0.4">
      <c r="A352" s="1">
        <v>31166</v>
      </c>
      <c r="B352" t="s">
        <v>12</v>
      </c>
    </row>
    <row r="353" spans="1:2" x14ac:dyDescent="0.4">
      <c r="A353" s="1">
        <v>31170</v>
      </c>
      <c r="B353" t="s">
        <v>13</v>
      </c>
    </row>
    <row r="354" spans="1:2" x14ac:dyDescent="0.4">
      <c r="A354" s="1">
        <v>31172</v>
      </c>
      <c r="B354" t="s">
        <v>14</v>
      </c>
    </row>
    <row r="355" spans="1:2" x14ac:dyDescent="0.4">
      <c r="A355" s="1">
        <v>31173</v>
      </c>
      <c r="B355" t="s">
        <v>22</v>
      </c>
    </row>
    <row r="356" spans="1:2" x14ac:dyDescent="0.4">
      <c r="A356" s="1">
        <v>31305</v>
      </c>
      <c r="B356" t="s">
        <v>19</v>
      </c>
    </row>
    <row r="357" spans="1:2" x14ac:dyDescent="0.4">
      <c r="A357" s="1">
        <v>31306</v>
      </c>
      <c r="B357" t="s">
        <v>22</v>
      </c>
    </row>
    <row r="358" spans="1:2" x14ac:dyDescent="0.4">
      <c r="A358" s="1">
        <v>31313</v>
      </c>
      <c r="B358" t="s">
        <v>15</v>
      </c>
    </row>
    <row r="359" spans="1:2" x14ac:dyDescent="0.4">
      <c r="A359" s="1">
        <v>31330</v>
      </c>
      <c r="B359" t="s">
        <v>20</v>
      </c>
    </row>
    <row r="360" spans="1:2" x14ac:dyDescent="0.4">
      <c r="A360" s="1">
        <v>31354</v>
      </c>
      <c r="B360" t="s">
        <v>16</v>
      </c>
    </row>
    <row r="361" spans="1:2" x14ac:dyDescent="0.4">
      <c r="A361" s="1">
        <v>31355</v>
      </c>
      <c r="B361" t="s">
        <v>22</v>
      </c>
    </row>
    <row r="362" spans="1:2" x14ac:dyDescent="0.4">
      <c r="A362" s="1">
        <v>31374</v>
      </c>
      <c r="B362" t="s">
        <v>17</v>
      </c>
    </row>
    <row r="363" spans="1:2" x14ac:dyDescent="0.4">
      <c r="A363" s="1">
        <v>31413</v>
      </c>
      <c r="B363" t="s">
        <v>9</v>
      </c>
    </row>
    <row r="364" spans="1:2" x14ac:dyDescent="0.4">
      <c r="A364" s="1">
        <v>31427</v>
      </c>
      <c r="B364" t="s">
        <v>10</v>
      </c>
    </row>
    <row r="365" spans="1:2" x14ac:dyDescent="0.4">
      <c r="A365" s="1">
        <v>31454</v>
      </c>
      <c r="B365" t="s">
        <v>21</v>
      </c>
    </row>
    <row r="366" spans="1:2" x14ac:dyDescent="0.4">
      <c r="A366" s="1">
        <v>31492</v>
      </c>
      <c r="B366" t="s">
        <v>11</v>
      </c>
    </row>
    <row r="367" spans="1:2" x14ac:dyDescent="0.4">
      <c r="A367" s="1">
        <v>31531</v>
      </c>
      <c r="B367" t="s">
        <v>12</v>
      </c>
    </row>
    <row r="368" spans="1:2" x14ac:dyDescent="0.4">
      <c r="A368" s="1">
        <v>31535</v>
      </c>
      <c r="B368" t="s">
        <v>13</v>
      </c>
    </row>
    <row r="369" spans="1:2" x14ac:dyDescent="0.4">
      <c r="A369" s="1">
        <v>31537</v>
      </c>
      <c r="B369" t="s">
        <v>14</v>
      </c>
    </row>
    <row r="370" spans="1:2" x14ac:dyDescent="0.4">
      <c r="A370" s="1">
        <v>31670</v>
      </c>
      <c r="B370" t="s">
        <v>19</v>
      </c>
    </row>
    <row r="371" spans="1:2" x14ac:dyDescent="0.4">
      <c r="A371" s="1">
        <v>31678</v>
      </c>
      <c r="B371" t="s">
        <v>15</v>
      </c>
    </row>
    <row r="372" spans="1:2" x14ac:dyDescent="0.4">
      <c r="A372" s="1">
        <v>31695</v>
      </c>
      <c r="B372" t="s">
        <v>20</v>
      </c>
    </row>
    <row r="373" spans="1:2" x14ac:dyDescent="0.4">
      <c r="A373" s="1">
        <v>31719</v>
      </c>
      <c r="B373" t="s">
        <v>16</v>
      </c>
    </row>
    <row r="374" spans="1:2" x14ac:dyDescent="0.4">
      <c r="A374" s="1">
        <v>31739</v>
      </c>
      <c r="B374" t="s">
        <v>17</v>
      </c>
    </row>
    <row r="375" spans="1:2" x14ac:dyDescent="0.4">
      <c r="A375" s="1">
        <v>31740</v>
      </c>
      <c r="B375" t="s">
        <v>22</v>
      </c>
    </row>
    <row r="376" spans="1:2" x14ac:dyDescent="0.4">
      <c r="A376" s="1">
        <v>31778</v>
      </c>
      <c r="B376" t="s">
        <v>9</v>
      </c>
    </row>
    <row r="377" spans="1:2" x14ac:dyDescent="0.4">
      <c r="A377" s="1">
        <v>31792</v>
      </c>
      <c r="B377" t="s">
        <v>10</v>
      </c>
    </row>
    <row r="378" spans="1:2" x14ac:dyDescent="0.4">
      <c r="A378" s="1">
        <v>31819</v>
      </c>
      <c r="B378" t="s">
        <v>21</v>
      </c>
    </row>
    <row r="379" spans="1:2" x14ac:dyDescent="0.4">
      <c r="A379" s="1">
        <v>31857</v>
      </c>
      <c r="B379" t="s">
        <v>11</v>
      </c>
    </row>
    <row r="380" spans="1:2" x14ac:dyDescent="0.4">
      <c r="A380" s="1">
        <v>31896</v>
      </c>
      <c r="B380" t="s">
        <v>12</v>
      </c>
    </row>
    <row r="381" spans="1:2" x14ac:dyDescent="0.4">
      <c r="A381" s="1">
        <v>31900</v>
      </c>
      <c r="B381" t="s">
        <v>13</v>
      </c>
    </row>
    <row r="382" spans="1:2" x14ac:dyDescent="0.4">
      <c r="A382" s="1">
        <v>31901</v>
      </c>
      <c r="B382" t="s">
        <v>22</v>
      </c>
    </row>
    <row r="383" spans="1:2" x14ac:dyDescent="0.4">
      <c r="A383" s="1">
        <v>31902</v>
      </c>
      <c r="B383" t="s">
        <v>14</v>
      </c>
    </row>
    <row r="384" spans="1:2" x14ac:dyDescent="0.4">
      <c r="A384" s="1">
        <v>32035</v>
      </c>
      <c r="B384" t="s">
        <v>19</v>
      </c>
    </row>
    <row r="385" spans="1:2" x14ac:dyDescent="0.4">
      <c r="A385" s="1">
        <v>32043</v>
      </c>
      <c r="B385" t="s">
        <v>15</v>
      </c>
    </row>
    <row r="386" spans="1:2" x14ac:dyDescent="0.4">
      <c r="A386" s="1">
        <v>32060</v>
      </c>
      <c r="B386" t="s">
        <v>20</v>
      </c>
    </row>
    <row r="387" spans="1:2" x14ac:dyDescent="0.4">
      <c r="A387" s="1">
        <v>32084</v>
      </c>
      <c r="B387" t="s">
        <v>16</v>
      </c>
    </row>
    <row r="388" spans="1:2" x14ac:dyDescent="0.4">
      <c r="A388" s="1">
        <v>32104</v>
      </c>
      <c r="B388" t="s">
        <v>17</v>
      </c>
    </row>
    <row r="389" spans="1:2" x14ac:dyDescent="0.4">
      <c r="A389" s="1">
        <v>32143</v>
      </c>
      <c r="B389" t="s">
        <v>9</v>
      </c>
    </row>
    <row r="390" spans="1:2" x14ac:dyDescent="0.4">
      <c r="A390" s="1">
        <v>32157</v>
      </c>
      <c r="B390" t="s">
        <v>10</v>
      </c>
    </row>
    <row r="391" spans="1:2" x14ac:dyDescent="0.4">
      <c r="A391" s="1">
        <v>32184</v>
      </c>
      <c r="B391" t="s">
        <v>21</v>
      </c>
    </row>
    <row r="392" spans="1:2" x14ac:dyDescent="0.4">
      <c r="A392" s="1">
        <v>32222</v>
      </c>
      <c r="B392" t="s">
        <v>11</v>
      </c>
    </row>
    <row r="393" spans="1:2" x14ac:dyDescent="0.4">
      <c r="A393" s="1">
        <v>32223</v>
      </c>
      <c r="B393" t="s">
        <v>22</v>
      </c>
    </row>
    <row r="394" spans="1:2" x14ac:dyDescent="0.4">
      <c r="A394" s="1">
        <v>32262</v>
      </c>
      <c r="B394" t="s">
        <v>12</v>
      </c>
    </row>
    <row r="395" spans="1:2" x14ac:dyDescent="0.4">
      <c r="A395" s="1">
        <v>32266</v>
      </c>
      <c r="B395" t="s">
        <v>13</v>
      </c>
    </row>
    <row r="396" spans="1:2" x14ac:dyDescent="0.4">
      <c r="A396" s="1">
        <v>32267</v>
      </c>
      <c r="B396" t="s">
        <v>22</v>
      </c>
    </row>
    <row r="397" spans="1:2" x14ac:dyDescent="0.4">
      <c r="A397" s="1">
        <v>32268</v>
      </c>
      <c r="B397" t="s">
        <v>14</v>
      </c>
    </row>
    <row r="398" spans="1:2" x14ac:dyDescent="0.4">
      <c r="A398" s="1">
        <v>32401</v>
      </c>
      <c r="B398" t="s">
        <v>19</v>
      </c>
    </row>
    <row r="399" spans="1:2" x14ac:dyDescent="0.4">
      <c r="A399" s="1">
        <v>32409</v>
      </c>
      <c r="B399" t="s">
        <v>15</v>
      </c>
    </row>
    <row r="400" spans="1:2" x14ac:dyDescent="0.4">
      <c r="A400" s="1">
        <v>32426</v>
      </c>
      <c r="B400" t="s">
        <v>20</v>
      </c>
    </row>
    <row r="401" spans="1:2" x14ac:dyDescent="0.4">
      <c r="A401" s="1">
        <v>32450</v>
      </c>
      <c r="B401" t="s">
        <v>16</v>
      </c>
    </row>
    <row r="402" spans="1:2" x14ac:dyDescent="0.4">
      <c r="A402" s="1">
        <v>32470</v>
      </c>
      <c r="B402" t="s">
        <v>17</v>
      </c>
    </row>
    <row r="403" spans="1:2" x14ac:dyDescent="0.4">
      <c r="A403" s="1">
        <v>32509</v>
      </c>
      <c r="B403" t="s">
        <v>9</v>
      </c>
    </row>
    <row r="404" spans="1:2" x14ac:dyDescent="0.4">
      <c r="A404" s="1">
        <v>32510</v>
      </c>
      <c r="B404" t="s">
        <v>22</v>
      </c>
    </row>
    <row r="405" spans="1:2" x14ac:dyDescent="0.4">
      <c r="A405" s="1">
        <v>32523</v>
      </c>
      <c r="B405" t="s">
        <v>10</v>
      </c>
    </row>
    <row r="406" spans="1:2" x14ac:dyDescent="0.4">
      <c r="A406" s="1">
        <v>32524</v>
      </c>
      <c r="B406" t="s">
        <v>22</v>
      </c>
    </row>
    <row r="407" spans="1:2" x14ac:dyDescent="0.4">
      <c r="A407" s="1">
        <v>32550</v>
      </c>
      <c r="B407" t="s">
        <v>21</v>
      </c>
    </row>
    <row r="408" spans="1:2" x14ac:dyDescent="0.4">
      <c r="A408" s="1">
        <v>32563</v>
      </c>
      <c r="B408" t="s">
        <v>23</v>
      </c>
    </row>
    <row r="409" spans="1:2" x14ac:dyDescent="0.4">
      <c r="A409" s="1">
        <v>32588</v>
      </c>
      <c r="B409" t="s">
        <v>11</v>
      </c>
    </row>
    <row r="410" spans="1:2" x14ac:dyDescent="0.4">
      <c r="A410" s="1">
        <v>32627</v>
      </c>
      <c r="B410" t="s">
        <v>24</v>
      </c>
    </row>
    <row r="411" spans="1:2" x14ac:dyDescent="0.4">
      <c r="A411" s="1">
        <v>32631</v>
      </c>
      <c r="B411" t="s">
        <v>13</v>
      </c>
    </row>
    <row r="412" spans="1:2" x14ac:dyDescent="0.4">
      <c r="A412" s="1">
        <v>32632</v>
      </c>
      <c r="B412" t="s">
        <v>22</v>
      </c>
    </row>
    <row r="413" spans="1:2" x14ac:dyDescent="0.4">
      <c r="A413" s="1">
        <v>32633</v>
      </c>
      <c r="B413" t="s">
        <v>14</v>
      </c>
    </row>
    <row r="414" spans="1:2" x14ac:dyDescent="0.4">
      <c r="A414" s="1">
        <v>32766</v>
      </c>
      <c r="B414" t="s">
        <v>19</v>
      </c>
    </row>
    <row r="415" spans="1:2" x14ac:dyDescent="0.4">
      <c r="A415" s="1">
        <v>32774</v>
      </c>
      <c r="B415" t="s">
        <v>15</v>
      </c>
    </row>
    <row r="416" spans="1:2" x14ac:dyDescent="0.4">
      <c r="A416" s="1">
        <v>32791</v>
      </c>
      <c r="B416" t="s">
        <v>20</v>
      </c>
    </row>
    <row r="417" spans="1:2" x14ac:dyDescent="0.4">
      <c r="A417" s="1">
        <v>32815</v>
      </c>
      <c r="B417" t="s">
        <v>16</v>
      </c>
    </row>
    <row r="418" spans="1:2" x14ac:dyDescent="0.4">
      <c r="A418" s="1">
        <v>32835</v>
      </c>
      <c r="B418" t="s">
        <v>17</v>
      </c>
    </row>
    <row r="419" spans="1:2" x14ac:dyDescent="0.4">
      <c r="A419" s="1">
        <v>32865</v>
      </c>
      <c r="B419" t="s">
        <v>12</v>
      </c>
    </row>
    <row r="420" spans="1:2" x14ac:dyDescent="0.4">
      <c r="A420" s="1">
        <v>32874</v>
      </c>
      <c r="B420" t="s">
        <v>9</v>
      </c>
    </row>
    <row r="421" spans="1:2" x14ac:dyDescent="0.4">
      <c r="A421" s="1">
        <v>32888</v>
      </c>
      <c r="B421" t="s">
        <v>10</v>
      </c>
    </row>
    <row r="422" spans="1:2" x14ac:dyDescent="0.4">
      <c r="A422" s="1">
        <v>32915</v>
      </c>
      <c r="B422" t="s">
        <v>21</v>
      </c>
    </row>
    <row r="423" spans="1:2" x14ac:dyDescent="0.4">
      <c r="A423" s="1">
        <v>32916</v>
      </c>
      <c r="B423" t="s">
        <v>22</v>
      </c>
    </row>
    <row r="424" spans="1:2" x14ac:dyDescent="0.4">
      <c r="A424" s="1">
        <v>32953</v>
      </c>
      <c r="B424" t="s">
        <v>11</v>
      </c>
    </row>
    <row r="425" spans="1:2" x14ac:dyDescent="0.4">
      <c r="A425" s="1">
        <v>32992</v>
      </c>
      <c r="B425" t="s">
        <v>24</v>
      </c>
    </row>
    <row r="426" spans="1:2" x14ac:dyDescent="0.4">
      <c r="A426" s="1">
        <v>32993</v>
      </c>
      <c r="B426" t="s">
        <v>22</v>
      </c>
    </row>
    <row r="427" spans="1:2" x14ac:dyDescent="0.4">
      <c r="A427" s="1">
        <v>32996</v>
      </c>
      <c r="B427" t="s">
        <v>13</v>
      </c>
    </row>
    <row r="428" spans="1:2" x14ac:dyDescent="0.4">
      <c r="A428" s="1">
        <v>32997</v>
      </c>
      <c r="B428" t="s">
        <v>22</v>
      </c>
    </row>
    <row r="429" spans="1:2" x14ac:dyDescent="0.4">
      <c r="A429" s="1">
        <v>32998</v>
      </c>
      <c r="B429" t="s">
        <v>14</v>
      </c>
    </row>
    <row r="430" spans="1:2" x14ac:dyDescent="0.4">
      <c r="A430" s="1">
        <v>33131</v>
      </c>
      <c r="B430" t="s">
        <v>19</v>
      </c>
    </row>
    <row r="431" spans="1:2" x14ac:dyDescent="0.4">
      <c r="A431" s="1">
        <v>33139</v>
      </c>
      <c r="B431" t="s">
        <v>15</v>
      </c>
    </row>
    <row r="432" spans="1:2" x14ac:dyDescent="0.4">
      <c r="A432" s="1">
        <v>33140</v>
      </c>
      <c r="B432" t="s">
        <v>22</v>
      </c>
    </row>
    <row r="433" spans="1:2" x14ac:dyDescent="0.4">
      <c r="A433" s="1">
        <v>33156</v>
      </c>
      <c r="B433" t="s">
        <v>20</v>
      </c>
    </row>
    <row r="434" spans="1:2" x14ac:dyDescent="0.4">
      <c r="A434" s="1">
        <v>33180</v>
      </c>
      <c r="B434" t="s">
        <v>16</v>
      </c>
    </row>
    <row r="435" spans="1:2" x14ac:dyDescent="0.4">
      <c r="A435" s="1">
        <v>33189</v>
      </c>
      <c r="B435" t="s">
        <v>25</v>
      </c>
    </row>
    <row r="436" spans="1:2" x14ac:dyDescent="0.4">
      <c r="A436" s="1">
        <v>33200</v>
      </c>
      <c r="B436" t="s">
        <v>17</v>
      </c>
    </row>
    <row r="437" spans="1:2" x14ac:dyDescent="0.4">
      <c r="A437" s="1">
        <v>33230</v>
      </c>
      <c r="B437" t="s">
        <v>12</v>
      </c>
    </row>
    <row r="438" spans="1:2" x14ac:dyDescent="0.4">
      <c r="A438" s="1">
        <v>33231</v>
      </c>
      <c r="B438" t="s">
        <v>22</v>
      </c>
    </row>
    <row r="439" spans="1:2" x14ac:dyDescent="0.4">
      <c r="A439" s="1">
        <v>33239</v>
      </c>
      <c r="B439" t="s">
        <v>9</v>
      </c>
    </row>
    <row r="440" spans="1:2" x14ac:dyDescent="0.4">
      <c r="A440" s="1">
        <v>33253</v>
      </c>
      <c r="B440" t="s">
        <v>10</v>
      </c>
    </row>
    <row r="441" spans="1:2" x14ac:dyDescent="0.4">
      <c r="A441" s="1">
        <v>33280</v>
      </c>
      <c r="B441" t="s">
        <v>21</v>
      </c>
    </row>
    <row r="442" spans="1:2" x14ac:dyDescent="0.4">
      <c r="A442" s="1">
        <v>33318</v>
      </c>
      <c r="B442" t="s">
        <v>11</v>
      </c>
    </row>
    <row r="443" spans="1:2" x14ac:dyDescent="0.4">
      <c r="A443" s="1">
        <v>33357</v>
      </c>
      <c r="B443" t="s">
        <v>24</v>
      </c>
    </row>
    <row r="444" spans="1:2" x14ac:dyDescent="0.4">
      <c r="A444" s="1">
        <v>33361</v>
      </c>
      <c r="B444" t="s">
        <v>13</v>
      </c>
    </row>
    <row r="445" spans="1:2" x14ac:dyDescent="0.4">
      <c r="A445" s="1">
        <v>33362</v>
      </c>
      <c r="B445" t="s">
        <v>22</v>
      </c>
    </row>
    <row r="446" spans="1:2" x14ac:dyDescent="0.4">
      <c r="A446" s="1">
        <v>33363</v>
      </c>
      <c r="B446" t="s">
        <v>14</v>
      </c>
    </row>
    <row r="447" spans="1:2" x14ac:dyDescent="0.4">
      <c r="A447" s="1">
        <v>33364</v>
      </c>
      <c r="B447" t="s">
        <v>22</v>
      </c>
    </row>
    <row r="448" spans="1:2" x14ac:dyDescent="0.4">
      <c r="A448" s="1">
        <v>33496</v>
      </c>
      <c r="B448" t="s">
        <v>19</v>
      </c>
    </row>
    <row r="449" spans="1:2" x14ac:dyDescent="0.4">
      <c r="A449" s="1">
        <v>33497</v>
      </c>
      <c r="B449" t="s">
        <v>22</v>
      </c>
    </row>
    <row r="450" spans="1:2" x14ac:dyDescent="0.4">
      <c r="A450" s="1">
        <v>33504</v>
      </c>
      <c r="B450" t="s">
        <v>15</v>
      </c>
    </row>
    <row r="451" spans="1:2" x14ac:dyDescent="0.4">
      <c r="A451" s="1">
        <v>33521</v>
      </c>
      <c r="B451" t="s">
        <v>20</v>
      </c>
    </row>
    <row r="452" spans="1:2" x14ac:dyDescent="0.4">
      <c r="A452" s="1">
        <v>33545</v>
      </c>
      <c r="B452" t="s">
        <v>16</v>
      </c>
    </row>
    <row r="453" spans="1:2" x14ac:dyDescent="0.4">
      <c r="A453" s="1">
        <v>33546</v>
      </c>
      <c r="B453" t="s">
        <v>22</v>
      </c>
    </row>
    <row r="454" spans="1:2" x14ac:dyDescent="0.4">
      <c r="A454" s="1">
        <v>33565</v>
      </c>
      <c r="B454" t="s">
        <v>17</v>
      </c>
    </row>
    <row r="455" spans="1:2" x14ac:dyDescent="0.4">
      <c r="A455" s="1">
        <v>33595</v>
      </c>
      <c r="B455" t="s">
        <v>12</v>
      </c>
    </row>
    <row r="456" spans="1:2" x14ac:dyDescent="0.4">
      <c r="A456" s="1">
        <v>33604</v>
      </c>
      <c r="B456" t="s">
        <v>9</v>
      </c>
    </row>
    <row r="457" spans="1:2" x14ac:dyDescent="0.4">
      <c r="A457" s="1">
        <v>33618</v>
      </c>
      <c r="B457" t="s">
        <v>10</v>
      </c>
    </row>
    <row r="458" spans="1:2" x14ac:dyDescent="0.4">
      <c r="A458" s="1">
        <v>33645</v>
      </c>
      <c r="B458" t="s">
        <v>21</v>
      </c>
    </row>
    <row r="459" spans="1:2" x14ac:dyDescent="0.4">
      <c r="A459" s="1">
        <v>33683</v>
      </c>
      <c r="B459" t="s">
        <v>11</v>
      </c>
    </row>
    <row r="460" spans="1:2" x14ac:dyDescent="0.4">
      <c r="A460" s="1">
        <v>33723</v>
      </c>
      <c r="B460" t="s">
        <v>24</v>
      </c>
    </row>
    <row r="461" spans="1:2" x14ac:dyDescent="0.4">
      <c r="A461" s="1">
        <v>33727</v>
      </c>
      <c r="B461" t="s">
        <v>13</v>
      </c>
    </row>
    <row r="462" spans="1:2" x14ac:dyDescent="0.4">
      <c r="A462" s="1">
        <v>33728</v>
      </c>
      <c r="B462" t="s">
        <v>22</v>
      </c>
    </row>
    <row r="463" spans="1:2" x14ac:dyDescent="0.4">
      <c r="A463" s="1">
        <v>33729</v>
      </c>
      <c r="B463" t="s">
        <v>14</v>
      </c>
    </row>
    <row r="464" spans="1:2" x14ac:dyDescent="0.4">
      <c r="A464" s="1">
        <v>33862</v>
      </c>
      <c r="B464" t="s">
        <v>19</v>
      </c>
    </row>
    <row r="465" spans="1:2" x14ac:dyDescent="0.4">
      <c r="A465" s="1">
        <v>33870</v>
      </c>
      <c r="B465" t="s">
        <v>15</v>
      </c>
    </row>
    <row r="466" spans="1:2" x14ac:dyDescent="0.4">
      <c r="A466" s="1">
        <v>33887</v>
      </c>
      <c r="B466" t="s">
        <v>20</v>
      </c>
    </row>
    <row r="467" spans="1:2" x14ac:dyDescent="0.4">
      <c r="A467" s="1">
        <v>33911</v>
      </c>
      <c r="B467" t="s">
        <v>16</v>
      </c>
    </row>
    <row r="468" spans="1:2" x14ac:dyDescent="0.4">
      <c r="A468" s="1">
        <v>33931</v>
      </c>
      <c r="B468" t="s">
        <v>17</v>
      </c>
    </row>
    <row r="469" spans="1:2" x14ac:dyDescent="0.4">
      <c r="A469" s="1">
        <v>33961</v>
      </c>
      <c r="B469" t="s">
        <v>12</v>
      </c>
    </row>
    <row r="470" spans="1:2" x14ac:dyDescent="0.4">
      <c r="A470" s="1">
        <v>33970</v>
      </c>
      <c r="B470" t="s">
        <v>9</v>
      </c>
    </row>
    <row r="471" spans="1:2" x14ac:dyDescent="0.4">
      <c r="A471" s="1">
        <v>33984</v>
      </c>
      <c r="B471" t="s">
        <v>10</v>
      </c>
    </row>
    <row r="472" spans="1:2" x14ac:dyDescent="0.4">
      <c r="A472" s="1">
        <v>34011</v>
      </c>
      <c r="B472" t="s">
        <v>21</v>
      </c>
    </row>
    <row r="473" spans="1:2" x14ac:dyDescent="0.4">
      <c r="A473" s="1">
        <v>34048</v>
      </c>
      <c r="B473" t="s">
        <v>11</v>
      </c>
    </row>
    <row r="474" spans="1:2" x14ac:dyDescent="0.4">
      <c r="A474" s="1">
        <v>34088</v>
      </c>
      <c r="B474" t="s">
        <v>24</v>
      </c>
    </row>
    <row r="475" spans="1:2" x14ac:dyDescent="0.4">
      <c r="A475" s="1">
        <v>34092</v>
      </c>
      <c r="B475" t="s">
        <v>13</v>
      </c>
    </row>
    <row r="476" spans="1:2" x14ac:dyDescent="0.4">
      <c r="A476" s="1">
        <v>34093</v>
      </c>
      <c r="B476" t="s">
        <v>22</v>
      </c>
    </row>
    <row r="477" spans="1:2" x14ac:dyDescent="0.4">
      <c r="A477" s="1">
        <v>34094</v>
      </c>
      <c r="B477" t="s">
        <v>14</v>
      </c>
    </row>
    <row r="478" spans="1:2" x14ac:dyDescent="0.4">
      <c r="A478" s="1">
        <v>34129</v>
      </c>
      <c r="B478" t="s">
        <v>18</v>
      </c>
    </row>
    <row r="479" spans="1:2" x14ac:dyDescent="0.4">
      <c r="A479" s="1">
        <v>34227</v>
      </c>
      <c r="B479" t="s">
        <v>19</v>
      </c>
    </row>
    <row r="480" spans="1:2" x14ac:dyDescent="0.4">
      <c r="A480" s="1">
        <v>34235</v>
      </c>
      <c r="B480" t="s">
        <v>15</v>
      </c>
    </row>
    <row r="481" spans="1:2" x14ac:dyDescent="0.4">
      <c r="A481" s="1">
        <v>34252</v>
      </c>
      <c r="B481" t="s">
        <v>20</v>
      </c>
    </row>
    <row r="482" spans="1:2" x14ac:dyDescent="0.4">
      <c r="A482" s="1">
        <v>34253</v>
      </c>
      <c r="B482" t="s">
        <v>22</v>
      </c>
    </row>
    <row r="483" spans="1:2" x14ac:dyDescent="0.4">
      <c r="A483" s="1">
        <v>34276</v>
      </c>
      <c r="B483" t="s">
        <v>16</v>
      </c>
    </row>
    <row r="484" spans="1:2" x14ac:dyDescent="0.4">
      <c r="A484" s="1">
        <v>34296</v>
      </c>
      <c r="B484" t="s">
        <v>17</v>
      </c>
    </row>
    <row r="485" spans="1:2" x14ac:dyDescent="0.4">
      <c r="A485" s="1">
        <v>34326</v>
      </c>
      <c r="B485" t="s">
        <v>12</v>
      </c>
    </row>
    <row r="486" spans="1:2" x14ac:dyDescent="0.4">
      <c r="A486" s="1">
        <v>34335</v>
      </c>
      <c r="B486" t="s">
        <v>9</v>
      </c>
    </row>
    <row r="487" spans="1:2" x14ac:dyDescent="0.4">
      <c r="A487" s="1">
        <v>34349</v>
      </c>
      <c r="B487" t="s">
        <v>10</v>
      </c>
    </row>
    <row r="488" spans="1:2" x14ac:dyDescent="0.4">
      <c r="A488" s="1">
        <v>34376</v>
      </c>
      <c r="B488" t="s">
        <v>21</v>
      </c>
    </row>
    <row r="489" spans="1:2" x14ac:dyDescent="0.4">
      <c r="A489" s="1">
        <v>34414</v>
      </c>
      <c r="B489" t="s">
        <v>11</v>
      </c>
    </row>
    <row r="490" spans="1:2" x14ac:dyDescent="0.4">
      <c r="A490" s="1">
        <v>34453</v>
      </c>
      <c r="B490" t="s">
        <v>24</v>
      </c>
    </row>
    <row r="491" spans="1:2" x14ac:dyDescent="0.4">
      <c r="A491" s="1">
        <v>34457</v>
      </c>
      <c r="B491" t="s">
        <v>13</v>
      </c>
    </row>
    <row r="492" spans="1:2" x14ac:dyDescent="0.4">
      <c r="A492" s="1">
        <v>34458</v>
      </c>
      <c r="B492" t="s">
        <v>22</v>
      </c>
    </row>
    <row r="493" spans="1:2" x14ac:dyDescent="0.4">
      <c r="A493" s="1">
        <v>34459</v>
      </c>
      <c r="B493" t="s">
        <v>14</v>
      </c>
    </row>
    <row r="494" spans="1:2" x14ac:dyDescent="0.4">
      <c r="A494" s="1">
        <v>34592</v>
      </c>
      <c r="B494" t="s">
        <v>19</v>
      </c>
    </row>
    <row r="495" spans="1:2" x14ac:dyDescent="0.4">
      <c r="A495" s="1">
        <v>34600</v>
      </c>
      <c r="B495" t="s">
        <v>15</v>
      </c>
    </row>
    <row r="496" spans="1:2" x14ac:dyDescent="0.4">
      <c r="A496" s="1">
        <v>34617</v>
      </c>
      <c r="B496" t="s">
        <v>20</v>
      </c>
    </row>
    <row r="497" spans="1:2" x14ac:dyDescent="0.4">
      <c r="A497" s="1">
        <v>34641</v>
      </c>
      <c r="B497" t="s">
        <v>16</v>
      </c>
    </row>
    <row r="498" spans="1:2" x14ac:dyDescent="0.4">
      <c r="A498" s="1">
        <v>34661</v>
      </c>
      <c r="B498" t="s">
        <v>17</v>
      </c>
    </row>
    <row r="499" spans="1:2" x14ac:dyDescent="0.4">
      <c r="A499" s="1">
        <v>34691</v>
      </c>
      <c r="B499" t="s">
        <v>12</v>
      </c>
    </row>
    <row r="500" spans="1:2" x14ac:dyDescent="0.4">
      <c r="A500" s="1">
        <v>34700</v>
      </c>
      <c r="B500" t="s">
        <v>9</v>
      </c>
    </row>
    <row r="501" spans="1:2" x14ac:dyDescent="0.4">
      <c r="A501" s="1">
        <v>34701</v>
      </c>
      <c r="B501" t="s">
        <v>22</v>
      </c>
    </row>
    <row r="502" spans="1:2" x14ac:dyDescent="0.4">
      <c r="A502" s="1">
        <v>34714</v>
      </c>
      <c r="B502" t="s">
        <v>10</v>
      </c>
    </row>
    <row r="503" spans="1:2" x14ac:dyDescent="0.4">
      <c r="A503" s="1">
        <v>34715</v>
      </c>
      <c r="B503" t="s">
        <v>22</v>
      </c>
    </row>
    <row r="504" spans="1:2" x14ac:dyDescent="0.4">
      <c r="A504" s="1">
        <v>34741</v>
      </c>
      <c r="B504" t="s">
        <v>21</v>
      </c>
    </row>
    <row r="505" spans="1:2" x14ac:dyDescent="0.4">
      <c r="A505" s="1">
        <v>34779</v>
      </c>
      <c r="B505" t="s">
        <v>11</v>
      </c>
    </row>
    <row r="506" spans="1:2" x14ac:dyDescent="0.4">
      <c r="A506" s="1">
        <v>34818</v>
      </c>
      <c r="B506" t="s">
        <v>24</v>
      </c>
    </row>
    <row r="507" spans="1:2" x14ac:dyDescent="0.4">
      <c r="A507" s="1">
        <v>34822</v>
      </c>
      <c r="B507" t="s">
        <v>13</v>
      </c>
    </row>
    <row r="508" spans="1:2" x14ac:dyDescent="0.4">
      <c r="A508" s="1">
        <v>34823</v>
      </c>
      <c r="B508" t="s">
        <v>22</v>
      </c>
    </row>
    <row r="509" spans="1:2" x14ac:dyDescent="0.4">
      <c r="A509" s="1">
        <v>34824</v>
      </c>
      <c r="B509" t="s">
        <v>14</v>
      </c>
    </row>
    <row r="510" spans="1:2" x14ac:dyDescent="0.4">
      <c r="A510" s="1">
        <v>34957</v>
      </c>
      <c r="B510" t="s">
        <v>19</v>
      </c>
    </row>
    <row r="511" spans="1:2" x14ac:dyDescent="0.4">
      <c r="A511" s="1">
        <v>34965</v>
      </c>
      <c r="B511" t="s">
        <v>15</v>
      </c>
    </row>
    <row r="512" spans="1:2" x14ac:dyDescent="0.4">
      <c r="A512" s="1">
        <v>34982</v>
      </c>
      <c r="B512" t="s">
        <v>20</v>
      </c>
    </row>
    <row r="513" spans="1:2" x14ac:dyDescent="0.4">
      <c r="A513" s="1">
        <v>35006</v>
      </c>
      <c r="B513" t="s">
        <v>16</v>
      </c>
    </row>
    <row r="514" spans="1:2" x14ac:dyDescent="0.4">
      <c r="A514" s="1">
        <v>35026</v>
      </c>
      <c r="B514" t="s">
        <v>17</v>
      </c>
    </row>
    <row r="515" spans="1:2" x14ac:dyDescent="0.4">
      <c r="A515" s="1">
        <v>35056</v>
      </c>
      <c r="B515" t="s">
        <v>12</v>
      </c>
    </row>
    <row r="516" spans="1:2" x14ac:dyDescent="0.4">
      <c r="A516" s="1">
        <v>35065</v>
      </c>
      <c r="B516" t="s">
        <v>9</v>
      </c>
    </row>
    <row r="517" spans="1:2" x14ac:dyDescent="0.4">
      <c r="A517" s="1">
        <v>35079</v>
      </c>
      <c r="B517" t="s">
        <v>10</v>
      </c>
    </row>
    <row r="518" spans="1:2" x14ac:dyDescent="0.4">
      <c r="A518" s="1">
        <v>35106</v>
      </c>
      <c r="B518" t="s">
        <v>21</v>
      </c>
    </row>
    <row r="519" spans="1:2" x14ac:dyDescent="0.4">
      <c r="A519" s="1">
        <v>35107</v>
      </c>
      <c r="B519" t="s">
        <v>22</v>
      </c>
    </row>
    <row r="520" spans="1:2" x14ac:dyDescent="0.4">
      <c r="A520" s="1">
        <v>35144</v>
      </c>
      <c r="B520" t="s">
        <v>11</v>
      </c>
    </row>
    <row r="521" spans="1:2" x14ac:dyDescent="0.4">
      <c r="A521" s="1">
        <v>35184</v>
      </c>
      <c r="B521" t="s">
        <v>24</v>
      </c>
    </row>
    <row r="522" spans="1:2" x14ac:dyDescent="0.4">
      <c r="A522" s="1">
        <v>35188</v>
      </c>
      <c r="B522" t="s">
        <v>13</v>
      </c>
    </row>
    <row r="523" spans="1:2" x14ac:dyDescent="0.4">
      <c r="A523" s="1">
        <v>35189</v>
      </c>
      <c r="B523" t="s">
        <v>22</v>
      </c>
    </row>
    <row r="524" spans="1:2" x14ac:dyDescent="0.4">
      <c r="A524" s="1">
        <v>35190</v>
      </c>
      <c r="B524" t="s">
        <v>14</v>
      </c>
    </row>
    <row r="525" spans="1:2" x14ac:dyDescent="0.4">
      <c r="A525" s="1">
        <v>35191</v>
      </c>
      <c r="B525" t="s">
        <v>22</v>
      </c>
    </row>
    <row r="526" spans="1:2" x14ac:dyDescent="0.4">
      <c r="A526" s="1">
        <v>35266</v>
      </c>
      <c r="B526" t="s">
        <v>26</v>
      </c>
    </row>
    <row r="527" spans="1:2" x14ac:dyDescent="0.4">
      <c r="A527" s="1">
        <v>35323</v>
      </c>
      <c r="B527" t="s">
        <v>19</v>
      </c>
    </row>
    <row r="528" spans="1:2" x14ac:dyDescent="0.4">
      <c r="A528" s="1">
        <v>35324</v>
      </c>
      <c r="B528" t="s">
        <v>22</v>
      </c>
    </row>
    <row r="529" spans="1:2" x14ac:dyDescent="0.4">
      <c r="A529" s="1">
        <v>35331</v>
      </c>
      <c r="B529" t="s">
        <v>15</v>
      </c>
    </row>
    <row r="530" spans="1:2" x14ac:dyDescent="0.4">
      <c r="A530" s="1">
        <v>35348</v>
      </c>
      <c r="B530" t="s">
        <v>20</v>
      </c>
    </row>
    <row r="531" spans="1:2" x14ac:dyDescent="0.4">
      <c r="A531" s="1">
        <v>35372</v>
      </c>
      <c r="B531" t="s">
        <v>16</v>
      </c>
    </row>
    <row r="532" spans="1:2" x14ac:dyDescent="0.4">
      <c r="A532" s="1">
        <v>35373</v>
      </c>
      <c r="B532" t="s">
        <v>22</v>
      </c>
    </row>
    <row r="533" spans="1:2" x14ac:dyDescent="0.4">
      <c r="A533" s="1">
        <v>35392</v>
      </c>
      <c r="B533" t="s">
        <v>17</v>
      </c>
    </row>
    <row r="534" spans="1:2" x14ac:dyDescent="0.4">
      <c r="A534" s="1">
        <v>35422</v>
      </c>
      <c r="B534" t="s">
        <v>12</v>
      </c>
    </row>
    <row r="535" spans="1:2" x14ac:dyDescent="0.4">
      <c r="A535" s="1">
        <v>35431</v>
      </c>
      <c r="B535" t="s">
        <v>9</v>
      </c>
    </row>
    <row r="536" spans="1:2" x14ac:dyDescent="0.4">
      <c r="A536" s="1">
        <v>35445</v>
      </c>
      <c r="B536" t="s">
        <v>10</v>
      </c>
    </row>
    <row r="537" spans="1:2" x14ac:dyDescent="0.4">
      <c r="A537" s="1">
        <v>35472</v>
      </c>
      <c r="B537" t="s">
        <v>21</v>
      </c>
    </row>
    <row r="538" spans="1:2" x14ac:dyDescent="0.4">
      <c r="A538" s="1">
        <v>35509</v>
      </c>
      <c r="B538" t="s">
        <v>11</v>
      </c>
    </row>
    <row r="539" spans="1:2" x14ac:dyDescent="0.4">
      <c r="A539" s="1">
        <v>35549</v>
      </c>
      <c r="B539" t="s">
        <v>24</v>
      </c>
    </row>
    <row r="540" spans="1:2" x14ac:dyDescent="0.4">
      <c r="A540" s="1">
        <v>35553</v>
      </c>
      <c r="B540" t="s">
        <v>13</v>
      </c>
    </row>
    <row r="541" spans="1:2" x14ac:dyDescent="0.4">
      <c r="A541" s="1">
        <v>35555</v>
      </c>
      <c r="B541" t="s">
        <v>14</v>
      </c>
    </row>
    <row r="542" spans="1:2" x14ac:dyDescent="0.4">
      <c r="A542" s="1">
        <v>35631</v>
      </c>
      <c r="B542" t="s">
        <v>26</v>
      </c>
    </row>
    <row r="543" spans="1:2" x14ac:dyDescent="0.4">
      <c r="A543" s="1">
        <v>35632</v>
      </c>
      <c r="B543" t="s">
        <v>22</v>
      </c>
    </row>
    <row r="544" spans="1:2" x14ac:dyDescent="0.4">
      <c r="A544" s="1">
        <v>35688</v>
      </c>
      <c r="B544" t="s">
        <v>19</v>
      </c>
    </row>
    <row r="545" spans="1:2" x14ac:dyDescent="0.4">
      <c r="A545" s="1">
        <v>35696</v>
      </c>
      <c r="B545" t="s">
        <v>15</v>
      </c>
    </row>
    <row r="546" spans="1:2" x14ac:dyDescent="0.4">
      <c r="A546" s="1">
        <v>35713</v>
      </c>
      <c r="B546" t="s">
        <v>20</v>
      </c>
    </row>
    <row r="547" spans="1:2" x14ac:dyDescent="0.4">
      <c r="A547" s="1">
        <v>35737</v>
      </c>
      <c r="B547" t="s">
        <v>16</v>
      </c>
    </row>
    <row r="548" spans="1:2" x14ac:dyDescent="0.4">
      <c r="A548" s="1">
        <v>35757</v>
      </c>
      <c r="B548" t="s">
        <v>17</v>
      </c>
    </row>
    <row r="549" spans="1:2" x14ac:dyDescent="0.4">
      <c r="A549" s="1">
        <v>35758</v>
      </c>
      <c r="B549" t="s">
        <v>22</v>
      </c>
    </row>
    <row r="550" spans="1:2" x14ac:dyDescent="0.4">
      <c r="A550" s="1">
        <v>35787</v>
      </c>
      <c r="B550" t="s">
        <v>12</v>
      </c>
    </row>
    <row r="551" spans="1:2" x14ac:dyDescent="0.4">
      <c r="A551" s="1">
        <v>35796</v>
      </c>
      <c r="B551" t="s">
        <v>9</v>
      </c>
    </row>
    <row r="552" spans="1:2" x14ac:dyDescent="0.4">
      <c r="A552" s="1">
        <v>35810</v>
      </c>
      <c r="B552" t="s">
        <v>10</v>
      </c>
    </row>
    <row r="553" spans="1:2" x14ac:dyDescent="0.4">
      <c r="A553" s="1">
        <v>35837</v>
      </c>
      <c r="B553" t="s">
        <v>21</v>
      </c>
    </row>
    <row r="554" spans="1:2" x14ac:dyDescent="0.4">
      <c r="A554" s="1">
        <v>35875</v>
      </c>
      <c r="B554" t="s">
        <v>11</v>
      </c>
    </row>
    <row r="555" spans="1:2" x14ac:dyDescent="0.4">
      <c r="A555" s="1">
        <v>35914</v>
      </c>
      <c r="B555" t="s">
        <v>24</v>
      </c>
    </row>
    <row r="556" spans="1:2" x14ac:dyDescent="0.4">
      <c r="A556" s="1">
        <v>35918</v>
      </c>
      <c r="B556" t="s">
        <v>13</v>
      </c>
    </row>
    <row r="557" spans="1:2" x14ac:dyDescent="0.4">
      <c r="A557" s="1">
        <v>35919</v>
      </c>
      <c r="B557" t="s">
        <v>22</v>
      </c>
    </row>
    <row r="558" spans="1:2" x14ac:dyDescent="0.4">
      <c r="A558" s="1">
        <v>35920</v>
      </c>
      <c r="B558" t="s">
        <v>14</v>
      </c>
    </row>
    <row r="559" spans="1:2" x14ac:dyDescent="0.4">
      <c r="A559" s="1">
        <v>35996</v>
      </c>
      <c r="B559" t="s">
        <v>26</v>
      </c>
    </row>
    <row r="560" spans="1:2" x14ac:dyDescent="0.4">
      <c r="A560" s="1">
        <v>36053</v>
      </c>
      <c r="B560" t="s">
        <v>19</v>
      </c>
    </row>
    <row r="561" spans="1:2" x14ac:dyDescent="0.4">
      <c r="A561" s="1">
        <v>36061</v>
      </c>
      <c r="B561" t="s">
        <v>15</v>
      </c>
    </row>
    <row r="562" spans="1:2" x14ac:dyDescent="0.4">
      <c r="A562" s="1">
        <v>36078</v>
      </c>
      <c r="B562" t="s">
        <v>20</v>
      </c>
    </row>
    <row r="563" spans="1:2" x14ac:dyDescent="0.4">
      <c r="A563" s="1">
        <v>36102</v>
      </c>
      <c r="B563" t="s">
        <v>16</v>
      </c>
    </row>
    <row r="564" spans="1:2" x14ac:dyDescent="0.4">
      <c r="A564" s="1">
        <v>36122</v>
      </c>
      <c r="B564" t="s">
        <v>17</v>
      </c>
    </row>
    <row r="565" spans="1:2" x14ac:dyDescent="0.4">
      <c r="A565" s="1">
        <v>36152</v>
      </c>
      <c r="B565" t="s">
        <v>12</v>
      </c>
    </row>
    <row r="566" spans="1:2" x14ac:dyDescent="0.4">
      <c r="A566" s="1">
        <v>36161</v>
      </c>
      <c r="B566" t="s">
        <v>9</v>
      </c>
    </row>
    <row r="567" spans="1:2" x14ac:dyDescent="0.4">
      <c r="A567" s="1">
        <v>36175</v>
      </c>
      <c r="B567" t="s">
        <v>10</v>
      </c>
    </row>
    <row r="568" spans="1:2" x14ac:dyDescent="0.4">
      <c r="A568" s="1">
        <v>36202</v>
      </c>
      <c r="B568" t="s">
        <v>21</v>
      </c>
    </row>
    <row r="569" spans="1:2" x14ac:dyDescent="0.4">
      <c r="A569" s="1">
        <v>36240</v>
      </c>
      <c r="B569" t="s">
        <v>11</v>
      </c>
    </row>
    <row r="570" spans="1:2" x14ac:dyDescent="0.4">
      <c r="A570" s="1">
        <v>36241</v>
      </c>
      <c r="B570" t="s">
        <v>22</v>
      </c>
    </row>
    <row r="571" spans="1:2" x14ac:dyDescent="0.4">
      <c r="A571" s="1">
        <v>36279</v>
      </c>
      <c r="B571" t="s">
        <v>24</v>
      </c>
    </row>
    <row r="572" spans="1:2" x14ac:dyDescent="0.4">
      <c r="A572" s="1">
        <v>36283</v>
      </c>
      <c r="B572" t="s">
        <v>13</v>
      </c>
    </row>
    <row r="573" spans="1:2" x14ac:dyDescent="0.4">
      <c r="A573" s="1">
        <v>36284</v>
      </c>
      <c r="B573" t="s">
        <v>22</v>
      </c>
    </row>
    <row r="574" spans="1:2" x14ac:dyDescent="0.4">
      <c r="A574" s="1">
        <v>36285</v>
      </c>
      <c r="B574" t="s">
        <v>14</v>
      </c>
    </row>
    <row r="575" spans="1:2" x14ac:dyDescent="0.4">
      <c r="A575" s="1">
        <v>36361</v>
      </c>
      <c r="B575" t="s">
        <v>26</v>
      </c>
    </row>
    <row r="576" spans="1:2" x14ac:dyDescent="0.4">
      <c r="A576" s="1">
        <v>36418</v>
      </c>
      <c r="B576" t="s">
        <v>19</v>
      </c>
    </row>
    <row r="577" spans="1:2" x14ac:dyDescent="0.4">
      <c r="A577" s="1">
        <v>36426</v>
      </c>
      <c r="B577" t="s">
        <v>15</v>
      </c>
    </row>
    <row r="578" spans="1:2" x14ac:dyDescent="0.4">
      <c r="A578" s="1">
        <v>36443</v>
      </c>
      <c r="B578" t="s">
        <v>20</v>
      </c>
    </row>
    <row r="579" spans="1:2" x14ac:dyDescent="0.4">
      <c r="A579" s="1">
        <v>36444</v>
      </c>
      <c r="B579" t="s">
        <v>22</v>
      </c>
    </row>
    <row r="580" spans="1:2" x14ac:dyDescent="0.4">
      <c r="A580" s="1">
        <v>36467</v>
      </c>
      <c r="B580" t="s">
        <v>16</v>
      </c>
    </row>
    <row r="581" spans="1:2" x14ac:dyDescent="0.4">
      <c r="A581" s="1">
        <v>36487</v>
      </c>
      <c r="B581" t="s">
        <v>17</v>
      </c>
    </row>
    <row r="582" spans="1:2" x14ac:dyDescent="0.4">
      <c r="A582" s="1">
        <v>36517</v>
      </c>
      <c r="B582" t="s">
        <v>12</v>
      </c>
    </row>
    <row r="583" spans="1:2" x14ac:dyDescent="0.4">
      <c r="A583" s="1">
        <v>36526</v>
      </c>
      <c r="B583" t="s">
        <v>9</v>
      </c>
    </row>
    <row r="584" spans="1:2" x14ac:dyDescent="0.4">
      <c r="A584" s="1">
        <v>36535</v>
      </c>
      <c r="B584" t="s">
        <v>10</v>
      </c>
    </row>
    <row r="585" spans="1:2" x14ac:dyDescent="0.4">
      <c r="A585" s="1">
        <v>36567</v>
      </c>
      <c r="B585" t="s">
        <v>21</v>
      </c>
    </row>
    <row r="586" spans="1:2" x14ac:dyDescent="0.4">
      <c r="A586" s="1">
        <v>36605</v>
      </c>
      <c r="B586" t="s">
        <v>11</v>
      </c>
    </row>
    <row r="587" spans="1:2" x14ac:dyDescent="0.4">
      <c r="A587" s="1">
        <v>36645</v>
      </c>
      <c r="B587" t="s">
        <v>24</v>
      </c>
    </row>
    <row r="588" spans="1:2" x14ac:dyDescent="0.4">
      <c r="A588" s="1">
        <v>36649</v>
      </c>
      <c r="B588" t="s">
        <v>13</v>
      </c>
    </row>
    <row r="589" spans="1:2" x14ac:dyDescent="0.4">
      <c r="A589" s="1">
        <v>36650</v>
      </c>
      <c r="B589" t="s">
        <v>22</v>
      </c>
    </row>
    <row r="590" spans="1:2" x14ac:dyDescent="0.4">
      <c r="A590" s="1">
        <v>36651</v>
      </c>
      <c r="B590" t="s">
        <v>14</v>
      </c>
    </row>
    <row r="591" spans="1:2" x14ac:dyDescent="0.4">
      <c r="A591" s="1">
        <v>36727</v>
      </c>
      <c r="B591" t="s">
        <v>26</v>
      </c>
    </row>
    <row r="592" spans="1:2" x14ac:dyDescent="0.4">
      <c r="A592" s="1">
        <v>36784</v>
      </c>
      <c r="B592" t="s">
        <v>19</v>
      </c>
    </row>
    <row r="593" spans="1:2" x14ac:dyDescent="0.4">
      <c r="A593" s="1">
        <v>36792</v>
      </c>
      <c r="B593" t="s">
        <v>15</v>
      </c>
    </row>
    <row r="594" spans="1:2" x14ac:dyDescent="0.4">
      <c r="A594" s="1">
        <v>36808</v>
      </c>
      <c r="B594" t="s">
        <v>20</v>
      </c>
    </row>
    <row r="595" spans="1:2" x14ac:dyDescent="0.4">
      <c r="A595" s="1">
        <v>36833</v>
      </c>
      <c r="B595" t="s">
        <v>16</v>
      </c>
    </row>
    <row r="596" spans="1:2" x14ac:dyDescent="0.4">
      <c r="A596" s="1">
        <v>36853</v>
      </c>
      <c r="B596" t="s">
        <v>17</v>
      </c>
    </row>
    <row r="597" spans="1:2" x14ac:dyDescent="0.4">
      <c r="A597" s="1">
        <v>36883</v>
      </c>
      <c r="B597" t="s">
        <v>12</v>
      </c>
    </row>
    <row r="598" spans="1:2" x14ac:dyDescent="0.4">
      <c r="A598" s="1">
        <v>36892</v>
      </c>
      <c r="B598" t="s">
        <v>9</v>
      </c>
    </row>
    <row r="599" spans="1:2" x14ac:dyDescent="0.4">
      <c r="A599" s="1">
        <v>36899</v>
      </c>
      <c r="B599" t="s">
        <v>10</v>
      </c>
    </row>
    <row r="600" spans="1:2" x14ac:dyDescent="0.4">
      <c r="A600" s="1">
        <v>36933</v>
      </c>
      <c r="B600" t="s">
        <v>21</v>
      </c>
    </row>
    <row r="601" spans="1:2" x14ac:dyDescent="0.4">
      <c r="A601" s="1">
        <v>36934</v>
      </c>
      <c r="B601" t="s">
        <v>22</v>
      </c>
    </row>
    <row r="602" spans="1:2" x14ac:dyDescent="0.4">
      <c r="A602" s="1">
        <v>36970</v>
      </c>
      <c r="B602" t="s">
        <v>11</v>
      </c>
    </row>
    <row r="603" spans="1:2" x14ac:dyDescent="0.4">
      <c r="A603" s="1">
        <v>37010</v>
      </c>
      <c r="B603" t="s">
        <v>24</v>
      </c>
    </row>
    <row r="604" spans="1:2" x14ac:dyDescent="0.4">
      <c r="A604" s="1">
        <v>37011</v>
      </c>
      <c r="B604" t="s">
        <v>22</v>
      </c>
    </row>
    <row r="605" spans="1:2" x14ac:dyDescent="0.4">
      <c r="A605" s="1">
        <v>37014</v>
      </c>
      <c r="B605" t="s">
        <v>13</v>
      </c>
    </row>
    <row r="606" spans="1:2" x14ac:dyDescent="0.4">
      <c r="A606" s="1">
        <v>37015</v>
      </c>
      <c r="B606" t="s">
        <v>22</v>
      </c>
    </row>
    <row r="607" spans="1:2" x14ac:dyDescent="0.4">
      <c r="A607" s="1">
        <v>37016</v>
      </c>
      <c r="B607" t="s">
        <v>14</v>
      </c>
    </row>
    <row r="608" spans="1:2" x14ac:dyDescent="0.4">
      <c r="A608" s="1">
        <v>37092</v>
      </c>
      <c r="B608" t="s">
        <v>26</v>
      </c>
    </row>
    <row r="609" spans="1:2" x14ac:dyDescent="0.4">
      <c r="A609" s="1">
        <v>37149</v>
      </c>
      <c r="B609" t="s">
        <v>19</v>
      </c>
    </row>
    <row r="610" spans="1:2" x14ac:dyDescent="0.4">
      <c r="A610" s="1">
        <v>37157</v>
      </c>
      <c r="B610" t="s">
        <v>15</v>
      </c>
    </row>
    <row r="611" spans="1:2" x14ac:dyDescent="0.4">
      <c r="A611" s="1">
        <v>37158</v>
      </c>
      <c r="B611" t="s">
        <v>22</v>
      </c>
    </row>
    <row r="612" spans="1:2" x14ac:dyDescent="0.4">
      <c r="A612" s="1">
        <v>37172</v>
      </c>
      <c r="B612" t="s">
        <v>20</v>
      </c>
    </row>
    <row r="613" spans="1:2" x14ac:dyDescent="0.4">
      <c r="A613" s="1">
        <v>37198</v>
      </c>
      <c r="B613" t="s">
        <v>16</v>
      </c>
    </row>
    <row r="614" spans="1:2" x14ac:dyDescent="0.4">
      <c r="A614" s="1">
        <v>37218</v>
      </c>
      <c r="B614" t="s">
        <v>17</v>
      </c>
    </row>
    <row r="615" spans="1:2" x14ac:dyDescent="0.4">
      <c r="A615" s="1">
        <v>37248</v>
      </c>
      <c r="B615" t="s">
        <v>12</v>
      </c>
    </row>
    <row r="616" spans="1:2" x14ac:dyDescent="0.4">
      <c r="A616" s="1">
        <v>37249</v>
      </c>
      <c r="B616" t="s">
        <v>22</v>
      </c>
    </row>
    <row r="617" spans="1:2" x14ac:dyDescent="0.4">
      <c r="A617" s="1">
        <v>37257</v>
      </c>
      <c r="B617" t="s">
        <v>9</v>
      </c>
    </row>
    <row r="618" spans="1:2" x14ac:dyDescent="0.4">
      <c r="A618" s="1">
        <v>37270</v>
      </c>
      <c r="B618" t="s">
        <v>10</v>
      </c>
    </row>
    <row r="619" spans="1:2" x14ac:dyDescent="0.4">
      <c r="A619" s="1">
        <v>37298</v>
      </c>
      <c r="B619" t="s">
        <v>21</v>
      </c>
    </row>
    <row r="620" spans="1:2" x14ac:dyDescent="0.4">
      <c r="A620" s="1">
        <v>37336</v>
      </c>
      <c r="B620" t="s">
        <v>11</v>
      </c>
    </row>
    <row r="621" spans="1:2" x14ac:dyDescent="0.4">
      <c r="A621" s="1">
        <v>37375</v>
      </c>
      <c r="B621" t="s">
        <v>24</v>
      </c>
    </row>
    <row r="622" spans="1:2" x14ac:dyDescent="0.4">
      <c r="A622" s="1">
        <v>37379</v>
      </c>
      <c r="B622" t="s">
        <v>13</v>
      </c>
    </row>
    <row r="623" spans="1:2" x14ac:dyDescent="0.4">
      <c r="A623" s="1">
        <v>37380</v>
      </c>
      <c r="B623" t="s">
        <v>22</v>
      </c>
    </row>
    <row r="624" spans="1:2" x14ac:dyDescent="0.4">
      <c r="A624" s="1">
        <v>37381</v>
      </c>
      <c r="B624" t="s">
        <v>14</v>
      </c>
    </row>
    <row r="625" spans="1:2" x14ac:dyDescent="0.4">
      <c r="A625" s="1">
        <v>37382</v>
      </c>
      <c r="B625" t="s">
        <v>22</v>
      </c>
    </row>
    <row r="626" spans="1:2" x14ac:dyDescent="0.4">
      <c r="A626" s="1">
        <v>37457</v>
      </c>
      <c r="B626" t="s">
        <v>26</v>
      </c>
    </row>
    <row r="627" spans="1:2" x14ac:dyDescent="0.4">
      <c r="A627" s="1">
        <v>37514</v>
      </c>
      <c r="B627" t="s">
        <v>19</v>
      </c>
    </row>
    <row r="628" spans="1:2" x14ac:dyDescent="0.4">
      <c r="A628" s="1">
        <v>37515</v>
      </c>
      <c r="B628" t="s">
        <v>22</v>
      </c>
    </row>
    <row r="629" spans="1:2" x14ac:dyDescent="0.4">
      <c r="A629" s="1">
        <v>37522</v>
      </c>
      <c r="B629" t="s">
        <v>15</v>
      </c>
    </row>
    <row r="630" spans="1:2" x14ac:dyDescent="0.4">
      <c r="A630" s="1">
        <v>37543</v>
      </c>
      <c r="B630" t="s">
        <v>20</v>
      </c>
    </row>
    <row r="631" spans="1:2" x14ac:dyDescent="0.4">
      <c r="A631" s="1">
        <v>37563</v>
      </c>
      <c r="B631" t="s">
        <v>16</v>
      </c>
    </row>
    <row r="632" spans="1:2" x14ac:dyDescent="0.4">
      <c r="A632" s="1">
        <v>37564</v>
      </c>
      <c r="B632" t="s">
        <v>22</v>
      </c>
    </row>
    <row r="633" spans="1:2" x14ac:dyDescent="0.4">
      <c r="A633" s="1">
        <v>37583</v>
      </c>
      <c r="B633" t="s">
        <v>17</v>
      </c>
    </row>
    <row r="634" spans="1:2" x14ac:dyDescent="0.4">
      <c r="A634" s="1">
        <v>37613</v>
      </c>
      <c r="B634" t="s">
        <v>12</v>
      </c>
    </row>
    <row r="635" spans="1:2" x14ac:dyDescent="0.4">
      <c r="A635" s="1">
        <v>37622</v>
      </c>
      <c r="B635" t="s">
        <v>9</v>
      </c>
    </row>
    <row r="636" spans="1:2" x14ac:dyDescent="0.4">
      <c r="A636" s="1">
        <v>37634</v>
      </c>
      <c r="B636" t="s">
        <v>10</v>
      </c>
    </row>
    <row r="637" spans="1:2" x14ac:dyDescent="0.4">
      <c r="A637" s="1">
        <v>37663</v>
      </c>
      <c r="B637" t="s">
        <v>21</v>
      </c>
    </row>
    <row r="638" spans="1:2" x14ac:dyDescent="0.4">
      <c r="A638" s="1">
        <v>37701</v>
      </c>
      <c r="B638" t="s">
        <v>11</v>
      </c>
    </row>
    <row r="639" spans="1:2" x14ac:dyDescent="0.4">
      <c r="A639" s="1">
        <v>37740</v>
      </c>
      <c r="B639" t="s">
        <v>24</v>
      </c>
    </row>
    <row r="640" spans="1:2" x14ac:dyDescent="0.4">
      <c r="A640" s="1">
        <v>37744</v>
      </c>
      <c r="B640" t="s">
        <v>13</v>
      </c>
    </row>
    <row r="641" spans="1:2" x14ac:dyDescent="0.4">
      <c r="A641" s="1">
        <v>37746</v>
      </c>
      <c r="B641" t="s">
        <v>14</v>
      </c>
    </row>
    <row r="642" spans="1:2" x14ac:dyDescent="0.4">
      <c r="A642" s="1">
        <v>37823</v>
      </c>
      <c r="B642" t="s">
        <v>26</v>
      </c>
    </row>
    <row r="643" spans="1:2" x14ac:dyDescent="0.4">
      <c r="A643" s="1">
        <v>37879</v>
      </c>
      <c r="B643" t="s">
        <v>19</v>
      </c>
    </row>
    <row r="644" spans="1:2" x14ac:dyDescent="0.4">
      <c r="A644" s="1">
        <v>37887</v>
      </c>
      <c r="B644" t="s">
        <v>15</v>
      </c>
    </row>
    <row r="645" spans="1:2" x14ac:dyDescent="0.4">
      <c r="A645" s="1">
        <v>37907</v>
      </c>
      <c r="B645" t="s">
        <v>20</v>
      </c>
    </row>
    <row r="646" spans="1:2" x14ac:dyDescent="0.4">
      <c r="A646" s="1">
        <v>37928</v>
      </c>
      <c r="B646" t="s">
        <v>16</v>
      </c>
    </row>
    <row r="647" spans="1:2" x14ac:dyDescent="0.4">
      <c r="A647" s="1">
        <v>37948</v>
      </c>
      <c r="B647" t="s">
        <v>17</v>
      </c>
    </row>
    <row r="648" spans="1:2" x14ac:dyDescent="0.4">
      <c r="A648" s="1">
        <v>37949</v>
      </c>
      <c r="B648" t="s">
        <v>22</v>
      </c>
    </row>
    <row r="649" spans="1:2" x14ac:dyDescent="0.4">
      <c r="A649" s="1">
        <v>37978</v>
      </c>
      <c r="B649" t="s">
        <v>12</v>
      </c>
    </row>
    <row r="650" spans="1:2" x14ac:dyDescent="0.4">
      <c r="A650" s="1">
        <v>37987</v>
      </c>
      <c r="B650" t="s">
        <v>9</v>
      </c>
    </row>
    <row r="651" spans="1:2" x14ac:dyDescent="0.4">
      <c r="A651" s="1">
        <v>37998</v>
      </c>
      <c r="B651" t="s">
        <v>10</v>
      </c>
    </row>
    <row r="652" spans="1:2" x14ac:dyDescent="0.4">
      <c r="A652" s="1">
        <v>38028</v>
      </c>
      <c r="B652" t="s">
        <v>21</v>
      </c>
    </row>
    <row r="653" spans="1:2" x14ac:dyDescent="0.4">
      <c r="A653" s="1">
        <v>38066</v>
      </c>
      <c r="B653" t="s">
        <v>11</v>
      </c>
    </row>
    <row r="654" spans="1:2" x14ac:dyDescent="0.4">
      <c r="A654" s="1">
        <v>38106</v>
      </c>
      <c r="B654" t="s">
        <v>24</v>
      </c>
    </row>
    <row r="655" spans="1:2" x14ac:dyDescent="0.4">
      <c r="A655" s="1">
        <v>38110</v>
      </c>
      <c r="B655" t="s">
        <v>13</v>
      </c>
    </row>
    <row r="656" spans="1:2" x14ac:dyDescent="0.4">
      <c r="A656" s="1">
        <v>38111</v>
      </c>
      <c r="B656" t="s">
        <v>22</v>
      </c>
    </row>
    <row r="657" spans="1:2" x14ac:dyDescent="0.4">
      <c r="A657" s="1">
        <v>38112</v>
      </c>
      <c r="B657" t="s">
        <v>14</v>
      </c>
    </row>
    <row r="658" spans="1:2" x14ac:dyDescent="0.4">
      <c r="A658" s="1">
        <v>38187</v>
      </c>
      <c r="B658" t="s">
        <v>26</v>
      </c>
    </row>
    <row r="659" spans="1:2" x14ac:dyDescent="0.4">
      <c r="A659" s="1">
        <v>38250</v>
      </c>
      <c r="B659" t="s">
        <v>19</v>
      </c>
    </row>
    <row r="660" spans="1:2" x14ac:dyDescent="0.4">
      <c r="A660" s="1">
        <v>38253</v>
      </c>
      <c r="B660" t="s">
        <v>15</v>
      </c>
    </row>
    <row r="661" spans="1:2" x14ac:dyDescent="0.4">
      <c r="A661" s="1">
        <v>38271</v>
      </c>
      <c r="B661" t="s">
        <v>20</v>
      </c>
    </row>
    <row r="662" spans="1:2" x14ac:dyDescent="0.4">
      <c r="A662" s="1">
        <v>38294</v>
      </c>
      <c r="B662" t="s">
        <v>16</v>
      </c>
    </row>
    <row r="663" spans="1:2" x14ac:dyDescent="0.4">
      <c r="A663" s="1">
        <v>38314</v>
      </c>
      <c r="B663" t="s">
        <v>17</v>
      </c>
    </row>
    <row r="664" spans="1:2" x14ac:dyDescent="0.4">
      <c r="A664" s="1">
        <v>38344</v>
      </c>
      <c r="B664" t="s">
        <v>12</v>
      </c>
    </row>
    <row r="665" spans="1:2" x14ac:dyDescent="0.4">
      <c r="A665" s="1">
        <v>38353</v>
      </c>
      <c r="B665" t="s">
        <v>9</v>
      </c>
    </row>
    <row r="666" spans="1:2" x14ac:dyDescent="0.4">
      <c r="A666" s="1">
        <v>38362</v>
      </c>
      <c r="B666" t="s">
        <v>10</v>
      </c>
    </row>
    <row r="667" spans="1:2" x14ac:dyDescent="0.4">
      <c r="A667" s="1">
        <v>38394</v>
      </c>
      <c r="B667" t="s">
        <v>21</v>
      </c>
    </row>
    <row r="668" spans="1:2" x14ac:dyDescent="0.4">
      <c r="A668" s="1">
        <v>38431</v>
      </c>
      <c r="B668" t="s">
        <v>11</v>
      </c>
    </row>
    <row r="669" spans="1:2" x14ac:dyDescent="0.4">
      <c r="A669" s="1">
        <v>38432</v>
      </c>
      <c r="B669" t="s">
        <v>22</v>
      </c>
    </row>
    <row r="670" spans="1:2" x14ac:dyDescent="0.4">
      <c r="A670" s="1">
        <v>38471</v>
      </c>
      <c r="B670" t="s">
        <v>24</v>
      </c>
    </row>
    <row r="671" spans="1:2" x14ac:dyDescent="0.4">
      <c r="A671" s="1">
        <v>38475</v>
      </c>
      <c r="B671" t="s">
        <v>13</v>
      </c>
    </row>
    <row r="672" spans="1:2" x14ac:dyDescent="0.4">
      <c r="A672" s="1">
        <v>38476</v>
      </c>
      <c r="B672" t="s">
        <v>22</v>
      </c>
    </row>
    <row r="673" spans="1:2" x14ac:dyDescent="0.4">
      <c r="A673" s="1">
        <v>38477</v>
      </c>
      <c r="B673" t="s">
        <v>14</v>
      </c>
    </row>
    <row r="674" spans="1:2" x14ac:dyDescent="0.4">
      <c r="A674" s="1">
        <v>38551</v>
      </c>
      <c r="B674" t="s">
        <v>26</v>
      </c>
    </row>
    <row r="675" spans="1:2" x14ac:dyDescent="0.4">
      <c r="A675" s="1">
        <v>38614</v>
      </c>
      <c r="B675" t="s">
        <v>19</v>
      </c>
    </row>
    <row r="676" spans="1:2" x14ac:dyDescent="0.4">
      <c r="A676" s="1">
        <v>38618</v>
      </c>
      <c r="B676" t="s">
        <v>15</v>
      </c>
    </row>
    <row r="677" spans="1:2" x14ac:dyDescent="0.4">
      <c r="A677" s="1">
        <v>38635</v>
      </c>
      <c r="B677" t="s">
        <v>20</v>
      </c>
    </row>
    <row r="678" spans="1:2" x14ac:dyDescent="0.4">
      <c r="A678" s="1">
        <v>38659</v>
      </c>
      <c r="B678" t="s">
        <v>16</v>
      </c>
    </row>
    <row r="679" spans="1:2" x14ac:dyDescent="0.4">
      <c r="A679" s="1">
        <v>38679</v>
      </c>
      <c r="B679" t="s">
        <v>17</v>
      </c>
    </row>
    <row r="680" spans="1:2" x14ac:dyDescent="0.4">
      <c r="A680" s="1">
        <v>38709</v>
      </c>
      <c r="B680" t="s">
        <v>12</v>
      </c>
    </row>
    <row r="681" spans="1:2" x14ac:dyDescent="0.4">
      <c r="A681" s="1">
        <v>38718</v>
      </c>
      <c r="B681" t="s">
        <v>9</v>
      </c>
    </row>
    <row r="682" spans="1:2" x14ac:dyDescent="0.4">
      <c r="A682" s="1">
        <v>38719</v>
      </c>
      <c r="B682" t="s">
        <v>22</v>
      </c>
    </row>
    <row r="683" spans="1:2" x14ac:dyDescent="0.4">
      <c r="A683" s="1">
        <v>38726</v>
      </c>
      <c r="B683" t="s">
        <v>10</v>
      </c>
    </row>
    <row r="684" spans="1:2" x14ac:dyDescent="0.4">
      <c r="A684" s="1">
        <v>38759</v>
      </c>
      <c r="B684" t="s">
        <v>21</v>
      </c>
    </row>
    <row r="685" spans="1:2" x14ac:dyDescent="0.4">
      <c r="A685" s="1">
        <v>38797</v>
      </c>
      <c r="B685" t="s">
        <v>11</v>
      </c>
    </row>
    <row r="686" spans="1:2" x14ac:dyDescent="0.4">
      <c r="A686" s="1">
        <v>38836</v>
      </c>
      <c r="B686" t="s">
        <v>24</v>
      </c>
    </row>
    <row r="687" spans="1:2" x14ac:dyDescent="0.4">
      <c r="A687" s="1">
        <v>38840</v>
      </c>
      <c r="B687" t="s">
        <v>13</v>
      </c>
    </row>
    <row r="688" spans="1:2" x14ac:dyDescent="0.4">
      <c r="A688" s="1">
        <v>38841</v>
      </c>
      <c r="B688" t="s">
        <v>22</v>
      </c>
    </row>
    <row r="689" spans="1:2" x14ac:dyDescent="0.4">
      <c r="A689" s="1">
        <v>38842</v>
      </c>
      <c r="B689" t="s">
        <v>14</v>
      </c>
    </row>
    <row r="690" spans="1:2" x14ac:dyDescent="0.4">
      <c r="A690" s="1">
        <v>38915</v>
      </c>
      <c r="B690" t="s">
        <v>26</v>
      </c>
    </row>
    <row r="691" spans="1:2" x14ac:dyDescent="0.4">
      <c r="A691" s="1">
        <v>38978</v>
      </c>
      <c r="B691" t="s">
        <v>19</v>
      </c>
    </row>
    <row r="692" spans="1:2" x14ac:dyDescent="0.4">
      <c r="A692" s="1">
        <v>38983</v>
      </c>
      <c r="B692" t="s">
        <v>15</v>
      </c>
    </row>
    <row r="693" spans="1:2" x14ac:dyDescent="0.4">
      <c r="A693" s="1">
        <v>38999</v>
      </c>
      <c r="B693" t="s">
        <v>20</v>
      </c>
    </row>
    <row r="694" spans="1:2" x14ac:dyDescent="0.4">
      <c r="A694" s="1">
        <v>39024</v>
      </c>
      <c r="B694" t="s">
        <v>16</v>
      </c>
    </row>
    <row r="695" spans="1:2" x14ac:dyDescent="0.4">
      <c r="A695" s="1">
        <v>39044</v>
      </c>
      <c r="B695" t="s">
        <v>17</v>
      </c>
    </row>
    <row r="696" spans="1:2" x14ac:dyDescent="0.4">
      <c r="A696" s="1">
        <v>39074</v>
      </c>
      <c r="B696" t="s">
        <v>12</v>
      </c>
    </row>
    <row r="697" spans="1:2" x14ac:dyDescent="0.4">
      <c r="A697" s="1">
        <v>39083</v>
      </c>
      <c r="B697" t="s">
        <v>9</v>
      </c>
    </row>
    <row r="698" spans="1:2" x14ac:dyDescent="0.4">
      <c r="A698" s="1">
        <v>39090</v>
      </c>
      <c r="B698" t="s">
        <v>10</v>
      </c>
    </row>
    <row r="699" spans="1:2" x14ac:dyDescent="0.4">
      <c r="A699" s="1">
        <v>39124</v>
      </c>
      <c r="B699" t="s">
        <v>21</v>
      </c>
    </row>
    <row r="700" spans="1:2" x14ac:dyDescent="0.4">
      <c r="A700" s="1">
        <v>39125</v>
      </c>
      <c r="B700" t="s">
        <v>22</v>
      </c>
    </row>
    <row r="701" spans="1:2" x14ac:dyDescent="0.4">
      <c r="A701" s="1">
        <v>39162</v>
      </c>
      <c r="B701" t="s">
        <v>11</v>
      </c>
    </row>
    <row r="702" spans="1:2" x14ac:dyDescent="0.4">
      <c r="A702" s="1">
        <v>39201</v>
      </c>
      <c r="B702" t="s">
        <v>27</v>
      </c>
    </row>
    <row r="703" spans="1:2" x14ac:dyDescent="0.4">
      <c r="A703" s="1">
        <v>39202</v>
      </c>
      <c r="B703" t="s">
        <v>22</v>
      </c>
    </row>
    <row r="704" spans="1:2" x14ac:dyDescent="0.4">
      <c r="A704" s="1">
        <v>39205</v>
      </c>
      <c r="B704" t="s">
        <v>13</v>
      </c>
    </row>
    <row r="705" spans="1:2" x14ac:dyDescent="0.4">
      <c r="A705" s="1">
        <v>39206</v>
      </c>
      <c r="B705" t="s">
        <v>24</v>
      </c>
    </row>
    <row r="706" spans="1:2" x14ac:dyDescent="0.4">
      <c r="A706" s="1">
        <v>39207</v>
      </c>
      <c r="B706" t="s">
        <v>14</v>
      </c>
    </row>
    <row r="707" spans="1:2" x14ac:dyDescent="0.4">
      <c r="A707" s="1">
        <v>39279</v>
      </c>
      <c r="B707" t="s">
        <v>26</v>
      </c>
    </row>
    <row r="708" spans="1:2" x14ac:dyDescent="0.4">
      <c r="A708" s="1">
        <v>39342</v>
      </c>
      <c r="B708" t="s">
        <v>19</v>
      </c>
    </row>
    <row r="709" spans="1:2" x14ac:dyDescent="0.4">
      <c r="A709" s="1">
        <v>39348</v>
      </c>
      <c r="B709" t="s">
        <v>15</v>
      </c>
    </row>
    <row r="710" spans="1:2" x14ac:dyDescent="0.4">
      <c r="A710" s="1">
        <v>39349</v>
      </c>
      <c r="B710" t="s">
        <v>22</v>
      </c>
    </row>
    <row r="711" spans="1:2" x14ac:dyDescent="0.4">
      <c r="A711" s="1">
        <v>39363</v>
      </c>
      <c r="B711" t="s">
        <v>20</v>
      </c>
    </row>
    <row r="712" spans="1:2" x14ac:dyDescent="0.4">
      <c r="A712" s="1">
        <v>39389</v>
      </c>
      <c r="B712" t="s">
        <v>16</v>
      </c>
    </row>
    <row r="713" spans="1:2" x14ac:dyDescent="0.4">
      <c r="A713" s="1">
        <v>39409</v>
      </c>
      <c r="B713" t="s">
        <v>17</v>
      </c>
    </row>
    <row r="714" spans="1:2" x14ac:dyDescent="0.4">
      <c r="A714" s="1">
        <v>39439</v>
      </c>
      <c r="B714" t="s">
        <v>12</v>
      </c>
    </row>
    <row r="715" spans="1:2" x14ac:dyDescent="0.4">
      <c r="A715" s="1">
        <v>39440</v>
      </c>
      <c r="B715" t="s">
        <v>22</v>
      </c>
    </row>
    <row r="716" spans="1:2" x14ac:dyDescent="0.4">
      <c r="A716" s="1">
        <v>39448</v>
      </c>
      <c r="B716" t="s">
        <v>9</v>
      </c>
    </row>
    <row r="717" spans="1:2" x14ac:dyDescent="0.4">
      <c r="A717" s="1">
        <v>39461</v>
      </c>
      <c r="B717" t="s">
        <v>10</v>
      </c>
    </row>
    <row r="718" spans="1:2" x14ac:dyDescent="0.4">
      <c r="A718" s="1">
        <v>39489</v>
      </c>
      <c r="B718" t="s">
        <v>21</v>
      </c>
    </row>
    <row r="719" spans="1:2" x14ac:dyDescent="0.4">
      <c r="A719" s="1">
        <v>39527</v>
      </c>
      <c r="B719" t="s">
        <v>11</v>
      </c>
    </row>
    <row r="720" spans="1:2" x14ac:dyDescent="0.4">
      <c r="A720" s="1">
        <v>39567</v>
      </c>
      <c r="B720" t="s">
        <v>27</v>
      </c>
    </row>
    <row r="721" spans="1:2" x14ac:dyDescent="0.4">
      <c r="A721" s="1">
        <v>39571</v>
      </c>
      <c r="B721" t="s">
        <v>13</v>
      </c>
    </row>
    <row r="722" spans="1:2" x14ac:dyDescent="0.4">
      <c r="A722" s="1">
        <v>39572</v>
      </c>
      <c r="B722" t="s">
        <v>24</v>
      </c>
    </row>
    <row r="723" spans="1:2" x14ac:dyDescent="0.4">
      <c r="A723" s="1">
        <v>39573</v>
      </c>
      <c r="B723" t="s">
        <v>14</v>
      </c>
    </row>
    <row r="724" spans="1:2" x14ac:dyDescent="0.4">
      <c r="A724" s="1">
        <v>39574</v>
      </c>
      <c r="B724" t="s">
        <v>22</v>
      </c>
    </row>
    <row r="725" spans="1:2" x14ac:dyDescent="0.4">
      <c r="A725" s="1">
        <v>39650</v>
      </c>
      <c r="B725" t="s">
        <v>26</v>
      </c>
    </row>
    <row r="726" spans="1:2" x14ac:dyDescent="0.4">
      <c r="A726" s="1">
        <v>39706</v>
      </c>
      <c r="B726" t="s">
        <v>19</v>
      </c>
    </row>
    <row r="727" spans="1:2" x14ac:dyDescent="0.4">
      <c r="A727" s="1">
        <v>39714</v>
      </c>
      <c r="B727" t="s">
        <v>15</v>
      </c>
    </row>
    <row r="728" spans="1:2" x14ac:dyDescent="0.4">
      <c r="A728" s="1">
        <v>39734</v>
      </c>
      <c r="B728" t="s">
        <v>20</v>
      </c>
    </row>
    <row r="729" spans="1:2" x14ac:dyDescent="0.4">
      <c r="A729" s="1">
        <v>39755</v>
      </c>
      <c r="B729" t="s">
        <v>16</v>
      </c>
    </row>
    <row r="730" spans="1:2" x14ac:dyDescent="0.4">
      <c r="A730" s="1">
        <v>39775</v>
      </c>
      <c r="B730" t="s">
        <v>17</v>
      </c>
    </row>
    <row r="731" spans="1:2" x14ac:dyDescent="0.4">
      <c r="A731" s="1">
        <v>39776</v>
      </c>
      <c r="B731" t="s">
        <v>22</v>
      </c>
    </row>
    <row r="732" spans="1:2" x14ac:dyDescent="0.4">
      <c r="A732" s="1">
        <v>39805</v>
      </c>
      <c r="B732" t="s">
        <v>12</v>
      </c>
    </row>
    <row r="733" spans="1:2" x14ac:dyDescent="0.4">
      <c r="A733" s="1">
        <v>39814</v>
      </c>
      <c r="B733" t="s">
        <v>9</v>
      </c>
    </row>
    <row r="734" spans="1:2" x14ac:dyDescent="0.4">
      <c r="A734" s="1">
        <v>39825</v>
      </c>
      <c r="B734" t="s">
        <v>10</v>
      </c>
    </row>
    <row r="735" spans="1:2" x14ac:dyDescent="0.4">
      <c r="A735" s="1">
        <v>39855</v>
      </c>
      <c r="B735" t="s">
        <v>21</v>
      </c>
    </row>
    <row r="736" spans="1:2" x14ac:dyDescent="0.4">
      <c r="A736" s="1">
        <v>39892</v>
      </c>
      <c r="B736" t="s">
        <v>11</v>
      </c>
    </row>
    <row r="737" spans="1:2" x14ac:dyDescent="0.4">
      <c r="A737" s="1">
        <v>39932</v>
      </c>
      <c r="B737" t="s">
        <v>27</v>
      </c>
    </row>
    <row r="738" spans="1:2" x14ac:dyDescent="0.4">
      <c r="A738" s="1">
        <v>39936</v>
      </c>
      <c r="B738" t="s">
        <v>13</v>
      </c>
    </row>
    <row r="739" spans="1:2" x14ac:dyDescent="0.4">
      <c r="A739" s="1">
        <v>39937</v>
      </c>
      <c r="B739" t="s">
        <v>24</v>
      </c>
    </row>
    <row r="740" spans="1:2" x14ac:dyDescent="0.4">
      <c r="A740" s="1">
        <v>39938</v>
      </c>
      <c r="B740" t="s">
        <v>14</v>
      </c>
    </row>
    <row r="741" spans="1:2" x14ac:dyDescent="0.4">
      <c r="A741" s="1">
        <v>39939</v>
      </c>
      <c r="B741" t="s">
        <v>22</v>
      </c>
    </row>
    <row r="742" spans="1:2" x14ac:dyDescent="0.4">
      <c r="A742" s="1">
        <v>40014</v>
      </c>
      <c r="B742" t="s">
        <v>26</v>
      </c>
    </row>
    <row r="743" spans="1:2" x14ac:dyDescent="0.4">
      <c r="A743" s="1">
        <v>40077</v>
      </c>
      <c r="B743" t="s">
        <v>19</v>
      </c>
    </row>
    <row r="744" spans="1:2" x14ac:dyDescent="0.4">
      <c r="A744" s="1">
        <v>40078</v>
      </c>
      <c r="B744" t="s">
        <v>22</v>
      </c>
    </row>
    <row r="745" spans="1:2" x14ac:dyDescent="0.4">
      <c r="A745" s="1">
        <v>40079</v>
      </c>
      <c r="B745" t="s">
        <v>15</v>
      </c>
    </row>
    <row r="746" spans="1:2" x14ac:dyDescent="0.4">
      <c r="A746" s="1">
        <v>40098</v>
      </c>
      <c r="B746" t="s">
        <v>20</v>
      </c>
    </row>
    <row r="747" spans="1:2" x14ac:dyDescent="0.4">
      <c r="A747" s="1">
        <v>40120</v>
      </c>
      <c r="B747" t="s">
        <v>16</v>
      </c>
    </row>
    <row r="748" spans="1:2" x14ac:dyDescent="0.4">
      <c r="A748" s="1">
        <v>40140</v>
      </c>
      <c r="B748" t="s">
        <v>17</v>
      </c>
    </row>
    <row r="749" spans="1:2" x14ac:dyDescent="0.4">
      <c r="A749" s="1">
        <v>40170</v>
      </c>
      <c r="B749" t="s">
        <v>12</v>
      </c>
    </row>
    <row r="750" spans="1:2" x14ac:dyDescent="0.4">
      <c r="A750" s="1">
        <v>40179</v>
      </c>
      <c r="B750" t="s">
        <v>9</v>
      </c>
    </row>
    <row r="751" spans="1:2" x14ac:dyDescent="0.4">
      <c r="A751" s="1">
        <v>40189</v>
      </c>
      <c r="B751" t="s">
        <v>10</v>
      </c>
    </row>
    <row r="752" spans="1:2" x14ac:dyDescent="0.4">
      <c r="A752" s="1">
        <v>40220</v>
      </c>
      <c r="B752" t="s">
        <v>21</v>
      </c>
    </row>
    <row r="753" spans="1:2" x14ac:dyDescent="0.4">
      <c r="A753" s="1">
        <v>40258</v>
      </c>
      <c r="B753" t="s">
        <v>11</v>
      </c>
    </row>
    <row r="754" spans="1:2" x14ac:dyDescent="0.4">
      <c r="A754" s="1">
        <v>40259</v>
      </c>
      <c r="B754" t="s">
        <v>22</v>
      </c>
    </row>
    <row r="755" spans="1:2" x14ac:dyDescent="0.4">
      <c r="A755" s="1">
        <v>40297</v>
      </c>
      <c r="B755" t="s">
        <v>27</v>
      </c>
    </row>
    <row r="756" spans="1:2" x14ac:dyDescent="0.4">
      <c r="A756" s="1">
        <v>40301</v>
      </c>
      <c r="B756" t="s">
        <v>13</v>
      </c>
    </row>
    <row r="757" spans="1:2" x14ac:dyDescent="0.4">
      <c r="A757" s="1">
        <v>40302</v>
      </c>
      <c r="B757" t="s">
        <v>24</v>
      </c>
    </row>
    <row r="758" spans="1:2" x14ac:dyDescent="0.4">
      <c r="A758" s="1">
        <v>40303</v>
      </c>
      <c r="B758" t="s">
        <v>14</v>
      </c>
    </row>
    <row r="759" spans="1:2" x14ac:dyDescent="0.4">
      <c r="A759" s="1">
        <v>40378</v>
      </c>
      <c r="B759" t="s">
        <v>26</v>
      </c>
    </row>
    <row r="760" spans="1:2" x14ac:dyDescent="0.4">
      <c r="A760" s="1">
        <v>40441</v>
      </c>
      <c r="B760" t="s">
        <v>19</v>
      </c>
    </row>
    <row r="761" spans="1:2" x14ac:dyDescent="0.4">
      <c r="A761" s="1">
        <v>40444</v>
      </c>
      <c r="B761" t="s">
        <v>15</v>
      </c>
    </row>
    <row r="762" spans="1:2" x14ac:dyDescent="0.4">
      <c r="A762" s="1">
        <v>40462</v>
      </c>
      <c r="B762" t="s">
        <v>20</v>
      </c>
    </row>
    <row r="763" spans="1:2" x14ac:dyDescent="0.4">
      <c r="A763" s="1">
        <v>40485</v>
      </c>
      <c r="B763" t="s">
        <v>16</v>
      </c>
    </row>
    <row r="764" spans="1:2" x14ac:dyDescent="0.4">
      <c r="A764" s="1">
        <v>40505</v>
      </c>
      <c r="B764" t="s">
        <v>17</v>
      </c>
    </row>
    <row r="765" spans="1:2" x14ac:dyDescent="0.4">
      <c r="A765" s="1">
        <v>40535</v>
      </c>
      <c r="B765" t="s">
        <v>12</v>
      </c>
    </row>
    <row r="766" spans="1:2" x14ac:dyDescent="0.4">
      <c r="A766" s="1">
        <v>40544</v>
      </c>
      <c r="B766" t="s">
        <v>9</v>
      </c>
    </row>
    <row r="767" spans="1:2" x14ac:dyDescent="0.4">
      <c r="A767" s="1">
        <v>40553</v>
      </c>
      <c r="B767" t="s">
        <v>10</v>
      </c>
    </row>
    <row r="768" spans="1:2" x14ac:dyDescent="0.4">
      <c r="A768" s="1">
        <v>40585</v>
      </c>
      <c r="B768" t="s">
        <v>21</v>
      </c>
    </row>
    <row r="769" spans="1:2" x14ac:dyDescent="0.4">
      <c r="A769" s="1">
        <v>40623</v>
      </c>
      <c r="B769" t="s">
        <v>11</v>
      </c>
    </row>
    <row r="770" spans="1:2" x14ac:dyDescent="0.4">
      <c r="A770" s="1">
        <v>40662</v>
      </c>
      <c r="B770" t="s">
        <v>27</v>
      </c>
    </row>
    <row r="771" spans="1:2" x14ac:dyDescent="0.4">
      <c r="A771" s="1">
        <v>40666</v>
      </c>
      <c r="B771" t="s">
        <v>13</v>
      </c>
    </row>
    <row r="772" spans="1:2" x14ac:dyDescent="0.4">
      <c r="A772" s="1">
        <v>40667</v>
      </c>
      <c r="B772" t="s">
        <v>24</v>
      </c>
    </row>
    <row r="773" spans="1:2" x14ac:dyDescent="0.4">
      <c r="A773" s="1">
        <v>40668</v>
      </c>
      <c r="B773" t="s">
        <v>14</v>
      </c>
    </row>
    <row r="774" spans="1:2" x14ac:dyDescent="0.4">
      <c r="A774" s="1">
        <v>40742</v>
      </c>
      <c r="B774" t="s">
        <v>26</v>
      </c>
    </row>
    <row r="775" spans="1:2" x14ac:dyDescent="0.4">
      <c r="A775" s="1">
        <v>40805</v>
      </c>
      <c r="B775" t="s">
        <v>19</v>
      </c>
    </row>
    <row r="776" spans="1:2" x14ac:dyDescent="0.4">
      <c r="A776" s="1">
        <v>40809</v>
      </c>
      <c r="B776" t="s">
        <v>15</v>
      </c>
    </row>
    <row r="777" spans="1:2" x14ac:dyDescent="0.4">
      <c r="A777" s="1">
        <v>40826</v>
      </c>
      <c r="B777" t="s">
        <v>20</v>
      </c>
    </row>
    <row r="778" spans="1:2" x14ac:dyDescent="0.4">
      <c r="A778" s="1">
        <v>40850</v>
      </c>
      <c r="B778" t="s">
        <v>16</v>
      </c>
    </row>
    <row r="779" spans="1:2" x14ac:dyDescent="0.4">
      <c r="A779" s="1">
        <v>40870</v>
      </c>
      <c r="B779" t="s">
        <v>17</v>
      </c>
    </row>
    <row r="780" spans="1:2" x14ac:dyDescent="0.4">
      <c r="A780" s="1">
        <v>40900</v>
      </c>
      <c r="B780" t="s">
        <v>12</v>
      </c>
    </row>
    <row r="781" spans="1:2" x14ac:dyDescent="0.4">
      <c r="A781" s="1">
        <v>40909</v>
      </c>
      <c r="B781" t="s">
        <v>9</v>
      </c>
    </row>
    <row r="782" spans="1:2" x14ac:dyDescent="0.4">
      <c r="A782" s="1">
        <v>40910</v>
      </c>
      <c r="B782" t="s">
        <v>22</v>
      </c>
    </row>
    <row r="783" spans="1:2" x14ac:dyDescent="0.4">
      <c r="A783" s="1">
        <v>40917</v>
      </c>
      <c r="B783" t="s">
        <v>10</v>
      </c>
    </row>
    <row r="784" spans="1:2" x14ac:dyDescent="0.4">
      <c r="A784" s="1">
        <v>40950</v>
      </c>
      <c r="B784" t="s">
        <v>21</v>
      </c>
    </row>
    <row r="785" spans="1:2" x14ac:dyDescent="0.4">
      <c r="A785" s="1">
        <v>40988</v>
      </c>
      <c r="B785" t="s">
        <v>11</v>
      </c>
    </row>
    <row r="786" spans="1:2" x14ac:dyDescent="0.4">
      <c r="A786" s="1">
        <v>41028</v>
      </c>
      <c r="B786" t="s">
        <v>27</v>
      </c>
    </row>
    <row r="787" spans="1:2" x14ac:dyDescent="0.4">
      <c r="A787" s="1">
        <v>41029</v>
      </c>
      <c r="B787" t="s">
        <v>22</v>
      </c>
    </row>
    <row r="788" spans="1:2" x14ac:dyDescent="0.4">
      <c r="A788" s="1">
        <v>41032</v>
      </c>
      <c r="B788" t="s">
        <v>13</v>
      </c>
    </row>
    <row r="789" spans="1:2" x14ac:dyDescent="0.4">
      <c r="A789" s="1">
        <v>41033</v>
      </c>
      <c r="B789" t="s">
        <v>24</v>
      </c>
    </row>
    <row r="790" spans="1:2" x14ac:dyDescent="0.4">
      <c r="A790" s="1">
        <v>41034</v>
      </c>
      <c r="B790" t="s">
        <v>14</v>
      </c>
    </row>
    <row r="791" spans="1:2" x14ac:dyDescent="0.4">
      <c r="A791" s="1">
        <v>41106</v>
      </c>
      <c r="B791" t="s">
        <v>26</v>
      </c>
    </row>
    <row r="792" spans="1:2" x14ac:dyDescent="0.4">
      <c r="A792" s="1">
        <v>41169</v>
      </c>
      <c r="B792" t="s">
        <v>19</v>
      </c>
    </row>
    <row r="793" spans="1:2" x14ac:dyDescent="0.4">
      <c r="A793" s="1">
        <v>41174</v>
      </c>
      <c r="B793" t="s">
        <v>15</v>
      </c>
    </row>
    <row r="794" spans="1:2" x14ac:dyDescent="0.4">
      <c r="A794" s="1">
        <v>41190</v>
      </c>
      <c r="B794" t="s">
        <v>20</v>
      </c>
    </row>
    <row r="795" spans="1:2" x14ac:dyDescent="0.4">
      <c r="A795" s="1">
        <v>41216</v>
      </c>
      <c r="B795" t="s">
        <v>16</v>
      </c>
    </row>
    <row r="796" spans="1:2" x14ac:dyDescent="0.4">
      <c r="A796" s="1">
        <v>41236</v>
      </c>
      <c r="B796" t="s">
        <v>17</v>
      </c>
    </row>
    <row r="797" spans="1:2" x14ac:dyDescent="0.4">
      <c r="A797" s="1">
        <v>41266</v>
      </c>
      <c r="B797" t="s">
        <v>12</v>
      </c>
    </row>
    <row r="798" spans="1:2" x14ac:dyDescent="0.4">
      <c r="A798" s="1">
        <v>41267</v>
      </c>
      <c r="B798" t="s">
        <v>22</v>
      </c>
    </row>
    <row r="799" spans="1:2" x14ac:dyDescent="0.4">
      <c r="A799" s="1">
        <v>41275</v>
      </c>
      <c r="B799" t="s">
        <v>9</v>
      </c>
    </row>
    <row r="800" spans="1:2" x14ac:dyDescent="0.4">
      <c r="A800" s="1">
        <v>41288</v>
      </c>
      <c r="B800" t="s">
        <v>10</v>
      </c>
    </row>
    <row r="801" spans="1:2" x14ac:dyDescent="0.4">
      <c r="A801" s="1">
        <v>41316</v>
      </c>
      <c r="B801" t="s">
        <v>21</v>
      </c>
    </row>
    <row r="802" spans="1:2" x14ac:dyDescent="0.4">
      <c r="A802" s="1">
        <v>41353</v>
      </c>
      <c r="B802" t="s">
        <v>11</v>
      </c>
    </row>
    <row r="803" spans="1:2" x14ac:dyDescent="0.4">
      <c r="A803" s="1">
        <v>41393</v>
      </c>
      <c r="B803" t="s">
        <v>27</v>
      </c>
    </row>
    <row r="804" spans="1:2" x14ac:dyDescent="0.4">
      <c r="A804" s="1">
        <v>41397</v>
      </c>
      <c r="B804" t="s">
        <v>13</v>
      </c>
    </row>
    <row r="805" spans="1:2" x14ac:dyDescent="0.4">
      <c r="A805" s="1">
        <v>41398</v>
      </c>
      <c r="B805" t="s">
        <v>24</v>
      </c>
    </row>
    <row r="806" spans="1:2" x14ac:dyDescent="0.4">
      <c r="A806" s="1">
        <v>41399</v>
      </c>
      <c r="B806" t="s">
        <v>14</v>
      </c>
    </row>
    <row r="807" spans="1:2" x14ac:dyDescent="0.4">
      <c r="A807" s="1">
        <v>41400</v>
      </c>
      <c r="B807" t="s">
        <v>22</v>
      </c>
    </row>
    <row r="808" spans="1:2" x14ac:dyDescent="0.4">
      <c r="A808" s="1">
        <v>41470</v>
      </c>
      <c r="B808" t="s">
        <v>26</v>
      </c>
    </row>
    <row r="809" spans="1:2" x14ac:dyDescent="0.4">
      <c r="A809" s="1">
        <v>41533</v>
      </c>
      <c r="B809" t="s">
        <v>19</v>
      </c>
    </row>
    <row r="810" spans="1:2" x14ac:dyDescent="0.4">
      <c r="A810" s="1">
        <v>41540</v>
      </c>
      <c r="B810" t="s">
        <v>15</v>
      </c>
    </row>
    <row r="811" spans="1:2" x14ac:dyDescent="0.4">
      <c r="A811" s="1">
        <v>41561</v>
      </c>
      <c r="B811" t="s">
        <v>20</v>
      </c>
    </row>
    <row r="812" spans="1:2" x14ac:dyDescent="0.4">
      <c r="A812" s="1">
        <v>41581</v>
      </c>
      <c r="B812" t="s">
        <v>16</v>
      </c>
    </row>
    <row r="813" spans="1:2" x14ac:dyDescent="0.4">
      <c r="A813" s="1">
        <v>41582</v>
      </c>
      <c r="B813" t="s">
        <v>22</v>
      </c>
    </row>
    <row r="814" spans="1:2" x14ac:dyDescent="0.4">
      <c r="A814" s="1">
        <v>41601</v>
      </c>
      <c r="B814" t="s">
        <v>17</v>
      </c>
    </row>
    <row r="815" spans="1:2" x14ac:dyDescent="0.4">
      <c r="A815" s="1">
        <v>41631</v>
      </c>
      <c r="B815" t="s">
        <v>12</v>
      </c>
    </row>
    <row r="816" spans="1:2" x14ac:dyDescent="0.4">
      <c r="A816" s="1">
        <v>41640</v>
      </c>
      <c r="B816" t="s">
        <v>9</v>
      </c>
    </row>
    <row r="817" spans="1:2" x14ac:dyDescent="0.4">
      <c r="A817" s="1">
        <v>41652</v>
      </c>
      <c r="B817" t="s">
        <v>10</v>
      </c>
    </row>
    <row r="818" spans="1:2" x14ac:dyDescent="0.4">
      <c r="A818" s="1">
        <v>41681</v>
      </c>
      <c r="B818" t="s">
        <v>21</v>
      </c>
    </row>
    <row r="819" spans="1:2" x14ac:dyDescent="0.4">
      <c r="A819" s="1">
        <v>41719</v>
      </c>
      <c r="B819" t="s">
        <v>11</v>
      </c>
    </row>
    <row r="820" spans="1:2" x14ac:dyDescent="0.4">
      <c r="A820" s="1">
        <v>41758</v>
      </c>
      <c r="B820" t="s">
        <v>27</v>
      </c>
    </row>
    <row r="821" spans="1:2" x14ac:dyDescent="0.4">
      <c r="A821" s="1">
        <v>41762</v>
      </c>
      <c r="B821" t="s">
        <v>13</v>
      </c>
    </row>
    <row r="822" spans="1:2" x14ac:dyDescent="0.4">
      <c r="A822" s="1">
        <v>41763</v>
      </c>
      <c r="B822" t="s">
        <v>24</v>
      </c>
    </row>
    <row r="823" spans="1:2" x14ac:dyDescent="0.4">
      <c r="A823" s="1">
        <v>41764</v>
      </c>
      <c r="B823" t="s">
        <v>14</v>
      </c>
    </row>
    <row r="824" spans="1:2" x14ac:dyDescent="0.4">
      <c r="A824" s="1">
        <v>41765</v>
      </c>
      <c r="B824" t="s">
        <v>22</v>
      </c>
    </row>
    <row r="825" spans="1:2" x14ac:dyDescent="0.4">
      <c r="A825" s="1">
        <v>41841</v>
      </c>
      <c r="B825" t="s">
        <v>26</v>
      </c>
    </row>
    <row r="826" spans="1:2" x14ac:dyDescent="0.4">
      <c r="A826" s="1">
        <v>41897</v>
      </c>
      <c r="B826" t="s">
        <v>19</v>
      </c>
    </row>
    <row r="827" spans="1:2" x14ac:dyDescent="0.4">
      <c r="A827" s="1">
        <v>41905</v>
      </c>
      <c r="B827" t="s">
        <v>15</v>
      </c>
    </row>
    <row r="828" spans="1:2" x14ac:dyDescent="0.4">
      <c r="A828" s="1">
        <v>41925</v>
      </c>
      <c r="B828" t="s">
        <v>20</v>
      </c>
    </row>
    <row r="829" spans="1:2" x14ac:dyDescent="0.4">
      <c r="A829" s="1">
        <v>41946</v>
      </c>
      <c r="B829" t="s">
        <v>16</v>
      </c>
    </row>
    <row r="830" spans="1:2" x14ac:dyDescent="0.4">
      <c r="A830" s="1">
        <v>41966</v>
      </c>
      <c r="B830" t="s">
        <v>17</v>
      </c>
    </row>
    <row r="831" spans="1:2" x14ac:dyDescent="0.4">
      <c r="A831" s="1">
        <v>41967</v>
      </c>
      <c r="B831" t="s">
        <v>22</v>
      </c>
    </row>
    <row r="832" spans="1:2" x14ac:dyDescent="0.4">
      <c r="A832" s="1">
        <v>41996</v>
      </c>
      <c r="B832" t="s">
        <v>12</v>
      </c>
    </row>
    <row r="833" spans="1:2" x14ac:dyDescent="0.4">
      <c r="A833" s="1">
        <v>42005</v>
      </c>
      <c r="B833" t="s">
        <v>9</v>
      </c>
    </row>
    <row r="834" spans="1:2" x14ac:dyDescent="0.4">
      <c r="A834" s="1">
        <v>42016</v>
      </c>
      <c r="B834" t="s">
        <v>10</v>
      </c>
    </row>
    <row r="835" spans="1:2" x14ac:dyDescent="0.4">
      <c r="A835" s="1">
        <v>42046</v>
      </c>
      <c r="B835" t="s">
        <v>21</v>
      </c>
    </row>
    <row r="836" spans="1:2" x14ac:dyDescent="0.4">
      <c r="A836" s="1">
        <v>42084</v>
      </c>
      <c r="B836" t="s">
        <v>11</v>
      </c>
    </row>
    <row r="837" spans="1:2" x14ac:dyDescent="0.4">
      <c r="A837" s="1">
        <v>42123</v>
      </c>
      <c r="B837" t="s">
        <v>27</v>
      </c>
    </row>
    <row r="838" spans="1:2" x14ac:dyDescent="0.4">
      <c r="A838" s="1">
        <v>42127</v>
      </c>
      <c r="B838" t="s">
        <v>13</v>
      </c>
    </row>
    <row r="839" spans="1:2" x14ac:dyDescent="0.4">
      <c r="A839" s="1">
        <v>42128</v>
      </c>
      <c r="B839" t="s">
        <v>24</v>
      </c>
    </row>
    <row r="840" spans="1:2" x14ac:dyDescent="0.4">
      <c r="A840" s="1">
        <v>42129</v>
      </c>
      <c r="B840" t="s">
        <v>14</v>
      </c>
    </row>
    <row r="841" spans="1:2" x14ac:dyDescent="0.4">
      <c r="A841" s="1">
        <v>42130</v>
      </c>
      <c r="B841" t="s">
        <v>22</v>
      </c>
    </row>
    <row r="842" spans="1:2" x14ac:dyDescent="0.4">
      <c r="A842" s="1">
        <v>42205</v>
      </c>
      <c r="B842" t="s">
        <v>26</v>
      </c>
    </row>
    <row r="843" spans="1:2" x14ac:dyDescent="0.4">
      <c r="A843" s="1">
        <v>42268</v>
      </c>
      <c r="B843" t="s">
        <v>19</v>
      </c>
    </row>
    <row r="844" spans="1:2" x14ac:dyDescent="0.4">
      <c r="A844" s="1">
        <v>42269</v>
      </c>
      <c r="B844" t="s">
        <v>22</v>
      </c>
    </row>
    <row r="845" spans="1:2" x14ac:dyDescent="0.4">
      <c r="A845" s="1">
        <v>42270</v>
      </c>
      <c r="B845" t="s">
        <v>15</v>
      </c>
    </row>
    <row r="846" spans="1:2" x14ac:dyDescent="0.4">
      <c r="A846" s="1">
        <v>42289</v>
      </c>
      <c r="B846" t="s">
        <v>20</v>
      </c>
    </row>
    <row r="847" spans="1:2" x14ac:dyDescent="0.4">
      <c r="A847" s="1">
        <v>42311</v>
      </c>
      <c r="B847" t="s">
        <v>16</v>
      </c>
    </row>
    <row r="848" spans="1:2" x14ac:dyDescent="0.4">
      <c r="A848" s="1">
        <v>42331</v>
      </c>
      <c r="B848" t="s">
        <v>17</v>
      </c>
    </row>
    <row r="849" spans="1:2" x14ac:dyDescent="0.4">
      <c r="A849" s="1">
        <v>42361</v>
      </c>
      <c r="B849" t="s">
        <v>12</v>
      </c>
    </row>
    <row r="850" spans="1:2" x14ac:dyDescent="0.4">
      <c r="A850" s="1">
        <v>42370</v>
      </c>
      <c r="B850" t="s">
        <v>9</v>
      </c>
    </row>
    <row r="851" spans="1:2" x14ac:dyDescent="0.4">
      <c r="A851" s="1">
        <v>42380</v>
      </c>
      <c r="B851" t="s">
        <v>10</v>
      </c>
    </row>
    <row r="852" spans="1:2" x14ac:dyDescent="0.4">
      <c r="A852" s="1">
        <v>42411</v>
      </c>
      <c r="B852" t="s">
        <v>21</v>
      </c>
    </row>
    <row r="853" spans="1:2" x14ac:dyDescent="0.4">
      <c r="A853" s="1">
        <v>42449</v>
      </c>
      <c r="B853" t="s">
        <v>11</v>
      </c>
    </row>
    <row r="854" spans="1:2" x14ac:dyDescent="0.4">
      <c r="A854" s="1">
        <v>42450</v>
      </c>
      <c r="B854" t="s">
        <v>22</v>
      </c>
    </row>
    <row r="855" spans="1:2" x14ac:dyDescent="0.4">
      <c r="A855" s="1">
        <v>42489</v>
      </c>
      <c r="B855" t="s">
        <v>27</v>
      </c>
    </row>
    <row r="856" spans="1:2" x14ac:dyDescent="0.4">
      <c r="A856" s="1">
        <v>42493</v>
      </c>
      <c r="B856" t="s">
        <v>13</v>
      </c>
    </row>
    <row r="857" spans="1:2" x14ac:dyDescent="0.4">
      <c r="A857" s="1">
        <v>42494</v>
      </c>
      <c r="B857" t="s">
        <v>24</v>
      </c>
    </row>
    <row r="858" spans="1:2" x14ac:dyDescent="0.4">
      <c r="A858" s="1">
        <v>42495</v>
      </c>
      <c r="B858" t="s">
        <v>14</v>
      </c>
    </row>
    <row r="859" spans="1:2" x14ac:dyDescent="0.4">
      <c r="A859" s="1">
        <v>42569</v>
      </c>
      <c r="B859" t="s">
        <v>26</v>
      </c>
    </row>
    <row r="860" spans="1:2" x14ac:dyDescent="0.4">
      <c r="A860" s="1">
        <v>42593</v>
      </c>
      <c r="B860" t="s">
        <v>28</v>
      </c>
    </row>
    <row r="861" spans="1:2" x14ac:dyDescent="0.4">
      <c r="A861" s="1">
        <v>42632</v>
      </c>
      <c r="B861" t="s">
        <v>19</v>
      </c>
    </row>
    <row r="862" spans="1:2" x14ac:dyDescent="0.4">
      <c r="A862" s="1">
        <v>42635</v>
      </c>
      <c r="B862" t="s">
        <v>15</v>
      </c>
    </row>
    <row r="863" spans="1:2" x14ac:dyDescent="0.4">
      <c r="A863" s="1">
        <v>42653</v>
      </c>
      <c r="B863" t="s">
        <v>20</v>
      </c>
    </row>
    <row r="864" spans="1:2" x14ac:dyDescent="0.4">
      <c r="A864" s="1">
        <v>42677</v>
      </c>
      <c r="B864" t="s">
        <v>16</v>
      </c>
    </row>
    <row r="865" spans="1:2" x14ac:dyDescent="0.4">
      <c r="A865" s="1">
        <v>42697</v>
      </c>
      <c r="B865" t="s">
        <v>17</v>
      </c>
    </row>
    <row r="866" spans="1:2" x14ac:dyDescent="0.4">
      <c r="A866" s="1">
        <v>42727</v>
      </c>
      <c r="B866" t="s">
        <v>12</v>
      </c>
    </row>
    <row r="867" spans="1:2" x14ac:dyDescent="0.4">
      <c r="A867" s="1">
        <v>42736</v>
      </c>
      <c r="B867" t="s">
        <v>9</v>
      </c>
    </row>
    <row r="868" spans="1:2" x14ac:dyDescent="0.4">
      <c r="A868" s="1">
        <v>42737</v>
      </c>
      <c r="B868" t="s">
        <v>22</v>
      </c>
    </row>
    <row r="869" spans="1:2" x14ac:dyDescent="0.4">
      <c r="A869" s="1">
        <v>42744</v>
      </c>
      <c r="B869" t="s">
        <v>10</v>
      </c>
    </row>
    <row r="870" spans="1:2" x14ac:dyDescent="0.4">
      <c r="A870" s="1">
        <v>42777</v>
      </c>
      <c r="B870" t="s">
        <v>21</v>
      </c>
    </row>
    <row r="871" spans="1:2" x14ac:dyDescent="0.4">
      <c r="A871" s="1">
        <v>42814</v>
      </c>
      <c r="B871" t="s">
        <v>11</v>
      </c>
    </row>
    <row r="872" spans="1:2" x14ac:dyDescent="0.4">
      <c r="A872" s="1">
        <v>42854</v>
      </c>
      <c r="B872" t="s">
        <v>27</v>
      </c>
    </row>
    <row r="873" spans="1:2" x14ac:dyDescent="0.4">
      <c r="A873" s="1">
        <v>42858</v>
      </c>
      <c r="B873" t="s">
        <v>13</v>
      </c>
    </row>
    <row r="874" spans="1:2" x14ac:dyDescent="0.4">
      <c r="A874" s="1">
        <v>42859</v>
      </c>
      <c r="B874" t="s">
        <v>24</v>
      </c>
    </row>
    <row r="875" spans="1:2" x14ac:dyDescent="0.4">
      <c r="A875" s="1">
        <v>42860</v>
      </c>
      <c r="B875" t="s">
        <v>14</v>
      </c>
    </row>
    <row r="876" spans="1:2" x14ac:dyDescent="0.4">
      <c r="A876" s="1">
        <v>42933</v>
      </c>
      <c r="B876" t="s">
        <v>26</v>
      </c>
    </row>
    <row r="877" spans="1:2" x14ac:dyDescent="0.4">
      <c r="A877" s="1">
        <v>42958</v>
      </c>
      <c r="B877" t="s">
        <v>28</v>
      </c>
    </row>
    <row r="878" spans="1:2" x14ac:dyDescent="0.4">
      <c r="A878" s="1">
        <v>42996</v>
      </c>
      <c r="B878" t="s">
        <v>19</v>
      </c>
    </row>
    <row r="879" spans="1:2" x14ac:dyDescent="0.4">
      <c r="A879" s="1">
        <v>43001</v>
      </c>
      <c r="B879" t="s">
        <v>15</v>
      </c>
    </row>
    <row r="880" spans="1:2" x14ac:dyDescent="0.4">
      <c r="A880" s="1">
        <v>43017</v>
      </c>
      <c r="B880" t="s">
        <v>20</v>
      </c>
    </row>
    <row r="881" spans="1:2" x14ac:dyDescent="0.4">
      <c r="A881" s="1">
        <v>43042</v>
      </c>
      <c r="B881" t="s">
        <v>16</v>
      </c>
    </row>
    <row r="882" spans="1:2" x14ac:dyDescent="0.4">
      <c r="A882" s="1">
        <v>43062</v>
      </c>
      <c r="B882" t="s">
        <v>17</v>
      </c>
    </row>
    <row r="883" spans="1:2" x14ac:dyDescent="0.4">
      <c r="A883" s="1">
        <v>43092</v>
      </c>
      <c r="B883" t="s">
        <v>12</v>
      </c>
    </row>
    <row r="884" spans="1:2" x14ac:dyDescent="0.4">
      <c r="A884" s="1">
        <v>43101</v>
      </c>
      <c r="B884" t="s">
        <v>9</v>
      </c>
    </row>
    <row r="885" spans="1:2" x14ac:dyDescent="0.4">
      <c r="A885" s="1">
        <v>43108</v>
      </c>
      <c r="B885" t="s">
        <v>10</v>
      </c>
    </row>
    <row r="886" spans="1:2" x14ac:dyDescent="0.4">
      <c r="A886" s="1">
        <v>43142</v>
      </c>
      <c r="B886" t="s">
        <v>21</v>
      </c>
    </row>
    <row r="887" spans="1:2" x14ac:dyDescent="0.4">
      <c r="A887" s="1">
        <v>43143</v>
      </c>
      <c r="B887" t="s">
        <v>22</v>
      </c>
    </row>
    <row r="888" spans="1:2" x14ac:dyDescent="0.4">
      <c r="A888" s="1">
        <v>43180</v>
      </c>
      <c r="B888" t="s">
        <v>11</v>
      </c>
    </row>
    <row r="889" spans="1:2" x14ac:dyDescent="0.4">
      <c r="A889" s="1">
        <v>43219</v>
      </c>
      <c r="B889" t="s">
        <v>27</v>
      </c>
    </row>
    <row r="890" spans="1:2" x14ac:dyDescent="0.4">
      <c r="A890" s="1">
        <v>43220</v>
      </c>
      <c r="B890" t="s">
        <v>22</v>
      </c>
    </row>
    <row r="891" spans="1:2" x14ac:dyDescent="0.4">
      <c r="A891" s="1">
        <v>43223</v>
      </c>
      <c r="B891" t="s">
        <v>13</v>
      </c>
    </row>
    <row r="892" spans="1:2" x14ac:dyDescent="0.4">
      <c r="A892" s="1">
        <v>43224</v>
      </c>
      <c r="B892" t="s">
        <v>24</v>
      </c>
    </row>
    <row r="893" spans="1:2" x14ac:dyDescent="0.4">
      <c r="A893" s="1">
        <v>43225</v>
      </c>
      <c r="B893" t="s">
        <v>14</v>
      </c>
    </row>
    <row r="894" spans="1:2" x14ac:dyDescent="0.4">
      <c r="A894" s="1">
        <v>43297</v>
      </c>
      <c r="B894" t="s">
        <v>26</v>
      </c>
    </row>
    <row r="895" spans="1:2" x14ac:dyDescent="0.4">
      <c r="A895" s="1">
        <v>43323</v>
      </c>
      <c r="B895" t="s">
        <v>28</v>
      </c>
    </row>
    <row r="896" spans="1:2" x14ac:dyDescent="0.4">
      <c r="A896" s="1">
        <v>43360</v>
      </c>
      <c r="B896" t="s">
        <v>19</v>
      </c>
    </row>
    <row r="897" spans="1:2" x14ac:dyDescent="0.4">
      <c r="A897" s="1">
        <v>43366</v>
      </c>
      <c r="B897" t="s">
        <v>15</v>
      </c>
    </row>
    <row r="898" spans="1:2" x14ac:dyDescent="0.4">
      <c r="A898" s="1">
        <v>43367</v>
      </c>
      <c r="B898" t="s">
        <v>22</v>
      </c>
    </row>
    <row r="899" spans="1:2" x14ac:dyDescent="0.4">
      <c r="A899" s="1">
        <v>43381</v>
      </c>
      <c r="B899" t="s">
        <v>20</v>
      </c>
    </row>
    <row r="900" spans="1:2" x14ac:dyDescent="0.4">
      <c r="A900" s="1">
        <v>43407</v>
      </c>
      <c r="B900" t="s">
        <v>16</v>
      </c>
    </row>
    <row r="901" spans="1:2" x14ac:dyDescent="0.4">
      <c r="A901" s="1">
        <v>43427</v>
      </c>
      <c r="B901" t="s">
        <v>17</v>
      </c>
    </row>
    <row r="902" spans="1:2" x14ac:dyDescent="0.4">
      <c r="A902" s="1">
        <v>43457</v>
      </c>
      <c r="B902" t="s">
        <v>12</v>
      </c>
    </row>
    <row r="903" spans="1:2" x14ac:dyDescent="0.4">
      <c r="A903" s="1">
        <v>43458</v>
      </c>
      <c r="B903" t="s">
        <v>22</v>
      </c>
    </row>
    <row r="904" spans="1:2" x14ac:dyDescent="0.4">
      <c r="A904" s="1">
        <v>43466</v>
      </c>
      <c r="B904" t="s">
        <v>9</v>
      </c>
    </row>
    <row r="905" spans="1:2" x14ac:dyDescent="0.4">
      <c r="A905" s="1">
        <v>43479</v>
      </c>
      <c r="B905" t="s">
        <v>10</v>
      </c>
    </row>
    <row r="906" spans="1:2" x14ac:dyDescent="0.4">
      <c r="A906" s="1">
        <v>43507</v>
      </c>
      <c r="B906" t="s">
        <v>21</v>
      </c>
    </row>
    <row r="907" spans="1:2" x14ac:dyDescent="0.4">
      <c r="A907" s="1">
        <v>43545</v>
      </c>
      <c r="B907" t="s">
        <v>11</v>
      </c>
    </row>
    <row r="908" spans="1:2" x14ac:dyDescent="0.4">
      <c r="A908" s="1">
        <v>43584</v>
      </c>
      <c r="B908" t="s">
        <v>27</v>
      </c>
    </row>
    <row r="909" spans="1:2" x14ac:dyDescent="0.4">
      <c r="A909" s="1">
        <v>43585</v>
      </c>
      <c r="B909" t="s">
        <v>22</v>
      </c>
    </row>
    <row r="910" spans="1:2" x14ac:dyDescent="0.4">
      <c r="A910" s="1">
        <v>43586</v>
      </c>
      <c r="B910" t="s">
        <v>29</v>
      </c>
    </row>
    <row r="911" spans="1:2" x14ac:dyDescent="0.4">
      <c r="A911" s="1">
        <v>43587</v>
      </c>
      <c r="B911" t="s">
        <v>22</v>
      </c>
    </row>
    <row r="912" spans="1:2" x14ac:dyDescent="0.4">
      <c r="A912" s="1">
        <v>43588</v>
      </c>
      <c r="B912" t="s">
        <v>13</v>
      </c>
    </row>
    <row r="913" spans="1:2" x14ac:dyDescent="0.4">
      <c r="A913" s="1">
        <v>43589</v>
      </c>
      <c r="B913" t="s">
        <v>24</v>
      </c>
    </row>
    <row r="914" spans="1:2" x14ac:dyDescent="0.4">
      <c r="A914" s="1">
        <v>43590</v>
      </c>
      <c r="B914" t="s">
        <v>14</v>
      </c>
    </row>
    <row r="915" spans="1:2" x14ac:dyDescent="0.4">
      <c r="A915" s="1">
        <v>43591</v>
      </c>
      <c r="B915" t="s">
        <v>22</v>
      </c>
    </row>
    <row r="916" spans="1:2" x14ac:dyDescent="0.4">
      <c r="A916" s="1">
        <v>43661</v>
      </c>
      <c r="B916" t="s">
        <v>26</v>
      </c>
    </row>
    <row r="917" spans="1:2" x14ac:dyDescent="0.4">
      <c r="A917" s="1">
        <v>43688</v>
      </c>
      <c r="B917" t="s">
        <v>28</v>
      </c>
    </row>
    <row r="918" spans="1:2" x14ac:dyDescent="0.4">
      <c r="A918" s="1">
        <v>43689</v>
      </c>
      <c r="B918" t="s">
        <v>22</v>
      </c>
    </row>
    <row r="919" spans="1:2" x14ac:dyDescent="0.4">
      <c r="A919" s="1">
        <v>43724</v>
      </c>
      <c r="B919" t="s">
        <v>19</v>
      </c>
    </row>
    <row r="920" spans="1:2" x14ac:dyDescent="0.4">
      <c r="A920" s="1">
        <v>43731</v>
      </c>
      <c r="B920" t="s">
        <v>15</v>
      </c>
    </row>
    <row r="921" spans="1:2" x14ac:dyDescent="0.4">
      <c r="A921" s="1">
        <v>43752</v>
      </c>
      <c r="B921" t="s">
        <v>30</v>
      </c>
    </row>
    <row r="922" spans="1:2" x14ac:dyDescent="0.4">
      <c r="A922" s="1">
        <v>43760</v>
      </c>
      <c r="B922" t="s">
        <v>29</v>
      </c>
    </row>
    <row r="923" spans="1:2" x14ac:dyDescent="0.4">
      <c r="A923" s="1">
        <v>43772</v>
      </c>
      <c r="B923" t="s">
        <v>16</v>
      </c>
    </row>
    <row r="924" spans="1:2" x14ac:dyDescent="0.4">
      <c r="A924" s="1">
        <v>43773</v>
      </c>
      <c r="B924" t="s">
        <v>22</v>
      </c>
    </row>
    <row r="925" spans="1:2" x14ac:dyDescent="0.4">
      <c r="A925" s="1">
        <v>43792</v>
      </c>
      <c r="B925" t="s">
        <v>17</v>
      </c>
    </row>
    <row r="926" spans="1:2" x14ac:dyDescent="0.4">
      <c r="A926" s="1">
        <v>43831</v>
      </c>
      <c r="B926" t="s">
        <v>9</v>
      </c>
    </row>
    <row r="927" spans="1:2" x14ac:dyDescent="0.4">
      <c r="A927" s="1">
        <v>43843</v>
      </c>
      <c r="B927" t="s">
        <v>10</v>
      </c>
    </row>
    <row r="928" spans="1:2" x14ac:dyDescent="0.4">
      <c r="A928" s="1">
        <v>43872</v>
      </c>
      <c r="B928" t="s">
        <v>21</v>
      </c>
    </row>
    <row r="929" spans="1:2" x14ac:dyDescent="0.4">
      <c r="A929" s="1">
        <v>43884</v>
      </c>
      <c r="B929" t="s">
        <v>12</v>
      </c>
    </row>
    <row r="930" spans="1:2" x14ac:dyDescent="0.4">
      <c r="A930" s="1">
        <v>43885</v>
      </c>
      <c r="B930" t="s">
        <v>22</v>
      </c>
    </row>
    <row r="931" spans="1:2" x14ac:dyDescent="0.4">
      <c r="A931" s="1">
        <v>43910</v>
      </c>
      <c r="B931" t="s">
        <v>11</v>
      </c>
    </row>
    <row r="932" spans="1:2" x14ac:dyDescent="0.4">
      <c r="A932" s="1">
        <v>43950</v>
      </c>
      <c r="B932" t="s">
        <v>27</v>
      </c>
    </row>
    <row r="933" spans="1:2" x14ac:dyDescent="0.4">
      <c r="A933" s="1">
        <v>43954</v>
      </c>
      <c r="B933" t="s">
        <v>13</v>
      </c>
    </row>
    <row r="934" spans="1:2" x14ac:dyDescent="0.4">
      <c r="A934" s="1">
        <v>43955</v>
      </c>
      <c r="B934" t="s">
        <v>24</v>
      </c>
    </row>
    <row r="935" spans="1:2" x14ac:dyDescent="0.4">
      <c r="A935" s="1">
        <v>43956</v>
      </c>
      <c r="B935" t="s">
        <v>14</v>
      </c>
    </row>
    <row r="936" spans="1:2" x14ac:dyDescent="0.4">
      <c r="A936" s="1">
        <v>43957</v>
      </c>
      <c r="B936" t="s">
        <v>22</v>
      </c>
    </row>
    <row r="937" spans="1:2" x14ac:dyDescent="0.4">
      <c r="A937" s="1">
        <v>44035</v>
      </c>
      <c r="B937" t="s">
        <v>26</v>
      </c>
    </row>
    <row r="938" spans="1:2" x14ac:dyDescent="0.4">
      <c r="A938" s="1">
        <v>44036</v>
      </c>
      <c r="B938" t="s">
        <v>31</v>
      </c>
    </row>
    <row r="939" spans="1:2" x14ac:dyDescent="0.4">
      <c r="A939" s="1">
        <v>44053</v>
      </c>
      <c r="B939" t="s">
        <v>28</v>
      </c>
    </row>
    <row r="940" spans="1:2" x14ac:dyDescent="0.4">
      <c r="A940" s="1">
        <v>44095</v>
      </c>
      <c r="B940" t="s">
        <v>19</v>
      </c>
    </row>
    <row r="941" spans="1:2" x14ac:dyDescent="0.4">
      <c r="A941" s="1">
        <v>44096</v>
      </c>
      <c r="B941" t="s">
        <v>15</v>
      </c>
    </row>
    <row r="942" spans="1:2" x14ac:dyDescent="0.4">
      <c r="A942" s="1">
        <v>44138</v>
      </c>
      <c r="B942" t="s">
        <v>16</v>
      </c>
    </row>
    <row r="943" spans="1:2" x14ac:dyDescent="0.4">
      <c r="A943" s="1">
        <v>44158</v>
      </c>
      <c r="B943" t="s">
        <v>17</v>
      </c>
    </row>
    <row r="944" spans="1:2" x14ac:dyDescent="0.4">
      <c r="A944" s="1">
        <v>44197</v>
      </c>
      <c r="B944" t="s">
        <v>9</v>
      </c>
    </row>
    <row r="945" spans="1:2" x14ac:dyDescent="0.4">
      <c r="A945" s="1">
        <v>44207</v>
      </c>
      <c r="B945" t="s">
        <v>10</v>
      </c>
    </row>
    <row r="946" spans="1:2" x14ac:dyDescent="0.4">
      <c r="A946" s="1">
        <v>44238</v>
      </c>
      <c r="B946" t="s">
        <v>21</v>
      </c>
    </row>
    <row r="947" spans="1:2" x14ac:dyDescent="0.4">
      <c r="A947" s="1">
        <v>44250</v>
      </c>
      <c r="B947" t="s">
        <v>12</v>
      </c>
    </row>
    <row r="948" spans="1:2" x14ac:dyDescent="0.4">
      <c r="A948" s="1">
        <v>44275</v>
      </c>
      <c r="B948" t="s">
        <v>11</v>
      </c>
    </row>
    <row r="949" spans="1:2" x14ac:dyDescent="0.4">
      <c r="A949" s="1">
        <v>44315</v>
      </c>
      <c r="B949" t="s">
        <v>27</v>
      </c>
    </row>
    <row r="950" spans="1:2" x14ac:dyDescent="0.4">
      <c r="A950" s="1">
        <v>44319</v>
      </c>
      <c r="B950" t="s">
        <v>13</v>
      </c>
    </row>
    <row r="951" spans="1:2" x14ac:dyDescent="0.4">
      <c r="A951" s="1">
        <v>44320</v>
      </c>
      <c r="B951" t="s">
        <v>24</v>
      </c>
    </row>
    <row r="952" spans="1:2" x14ac:dyDescent="0.4">
      <c r="A952" s="1">
        <v>44321</v>
      </c>
      <c r="B952" t="s">
        <v>14</v>
      </c>
    </row>
    <row r="953" spans="1:2" x14ac:dyDescent="0.4">
      <c r="A953" s="1">
        <v>44399</v>
      </c>
      <c r="B953" t="s">
        <v>26</v>
      </c>
    </row>
    <row r="954" spans="1:2" x14ac:dyDescent="0.4">
      <c r="A954" s="1">
        <v>44400</v>
      </c>
      <c r="B954" t="s">
        <v>31</v>
      </c>
    </row>
    <row r="955" spans="1:2" x14ac:dyDescent="0.4">
      <c r="A955" s="1">
        <v>44416</v>
      </c>
      <c r="B955" t="s">
        <v>28</v>
      </c>
    </row>
    <row r="956" spans="1:2" x14ac:dyDescent="0.4">
      <c r="A956" s="1">
        <v>44417</v>
      </c>
      <c r="B956" t="s">
        <v>22</v>
      </c>
    </row>
    <row r="957" spans="1:2" x14ac:dyDescent="0.4">
      <c r="A957" s="1">
        <v>44459</v>
      </c>
      <c r="B957" t="s">
        <v>19</v>
      </c>
    </row>
    <row r="958" spans="1:2" x14ac:dyDescent="0.4">
      <c r="A958" s="1">
        <v>44462</v>
      </c>
      <c r="B958" t="s">
        <v>15</v>
      </c>
    </row>
    <row r="959" spans="1:2" x14ac:dyDescent="0.4">
      <c r="A959" s="1">
        <v>44503</v>
      </c>
      <c r="B959" t="s">
        <v>16</v>
      </c>
    </row>
    <row r="960" spans="1:2" x14ac:dyDescent="0.4">
      <c r="A960" s="1">
        <v>44523</v>
      </c>
      <c r="B960" t="s">
        <v>17</v>
      </c>
    </row>
    <row r="961" spans="1:2" x14ac:dyDescent="0.4">
      <c r="A961" s="1">
        <v>44562</v>
      </c>
      <c r="B961" t="s">
        <v>9</v>
      </c>
    </row>
    <row r="962" spans="1:2" x14ac:dyDescent="0.4">
      <c r="A962" s="1">
        <v>44571</v>
      </c>
      <c r="B962" t="s">
        <v>10</v>
      </c>
    </row>
    <row r="963" spans="1:2" x14ac:dyDescent="0.4">
      <c r="A963" s="1">
        <v>44603</v>
      </c>
      <c r="B963" t="s">
        <v>21</v>
      </c>
    </row>
    <row r="964" spans="1:2" x14ac:dyDescent="0.4">
      <c r="A964" s="1">
        <v>44615</v>
      </c>
      <c r="B964" t="s">
        <v>12</v>
      </c>
    </row>
    <row r="965" spans="1:2" x14ac:dyDescent="0.4">
      <c r="A965" s="1">
        <v>44641</v>
      </c>
      <c r="B965" t="s">
        <v>11</v>
      </c>
    </row>
    <row r="966" spans="1:2" x14ac:dyDescent="0.4">
      <c r="A966" s="1">
        <v>44680</v>
      </c>
      <c r="B966" t="s">
        <v>27</v>
      </c>
    </row>
    <row r="967" spans="1:2" x14ac:dyDescent="0.4">
      <c r="A967" s="1">
        <v>44684</v>
      </c>
      <c r="B967" t="s">
        <v>13</v>
      </c>
    </row>
    <row r="968" spans="1:2" x14ac:dyDescent="0.4">
      <c r="A968" s="1">
        <v>44685</v>
      </c>
      <c r="B968" t="s">
        <v>24</v>
      </c>
    </row>
    <row r="969" spans="1:2" x14ac:dyDescent="0.4">
      <c r="A969" s="1">
        <v>44686</v>
      </c>
      <c r="B969" t="s">
        <v>14</v>
      </c>
    </row>
    <row r="970" spans="1:2" x14ac:dyDescent="0.4">
      <c r="A970" s="1">
        <v>44760</v>
      </c>
      <c r="B970" t="s">
        <v>26</v>
      </c>
    </row>
    <row r="971" spans="1:2" x14ac:dyDescent="0.4">
      <c r="A971" s="1">
        <v>44784</v>
      </c>
      <c r="B971" t="s">
        <v>28</v>
      </c>
    </row>
    <row r="972" spans="1:2" x14ac:dyDescent="0.4">
      <c r="A972" s="1">
        <v>44823</v>
      </c>
      <c r="B972" t="s">
        <v>19</v>
      </c>
    </row>
    <row r="973" spans="1:2" x14ac:dyDescent="0.4">
      <c r="A973" s="1">
        <v>44827</v>
      </c>
      <c r="B973" t="s">
        <v>15</v>
      </c>
    </row>
    <row r="974" spans="1:2" x14ac:dyDescent="0.4">
      <c r="A974" s="1">
        <v>44844</v>
      </c>
      <c r="B974" t="s">
        <v>31</v>
      </c>
    </row>
    <row r="975" spans="1:2" x14ac:dyDescent="0.4">
      <c r="A975" s="1">
        <v>44868</v>
      </c>
      <c r="B975" t="s">
        <v>16</v>
      </c>
    </row>
    <row r="976" spans="1:2" x14ac:dyDescent="0.4">
      <c r="A976" s="1">
        <v>44888</v>
      </c>
      <c r="B976" t="s">
        <v>17</v>
      </c>
    </row>
    <row r="977" spans="1:2" x14ac:dyDescent="0.4">
      <c r="A977" s="1">
        <v>44927</v>
      </c>
      <c r="B977" t="s">
        <v>9</v>
      </c>
    </row>
    <row r="978" spans="1:2" x14ac:dyDescent="0.4">
      <c r="A978" s="1">
        <v>44928</v>
      </c>
      <c r="B978" t="s">
        <v>22</v>
      </c>
    </row>
    <row r="979" spans="1:2" x14ac:dyDescent="0.4">
      <c r="A979" s="1">
        <v>44935</v>
      </c>
      <c r="B979" t="s">
        <v>10</v>
      </c>
    </row>
    <row r="980" spans="1:2" x14ac:dyDescent="0.4">
      <c r="A980" s="1">
        <v>44968</v>
      </c>
      <c r="B980" t="s">
        <v>21</v>
      </c>
    </row>
    <row r="981" spans="1:2" x14ac:dyDescent="0.4">
      <c r="A981" s="1">
        <v>44980</v>
      </c>
      <c r="B981" t="s">
        <v>12</v>
      </c>
    </row>
    <row r="982" spans="1:2" x14ac:dyDescent="0.4">
      <c r="A982" s="1">
        <v>45006</v>
      </c>
      <c r="B982" t="s">
        <v>11</v>
      </c>
    </row>
    <row r="983" spans="1:2" x14ac:dyDescent="0.4">
      <c r="A983" s="1">
        <v>45045</v>
      </c>
      <c r="B983" t="s">
        <v>27</v>
      </c>
    </row>
    <row r="984" spans="1:2" x14ac:dyDescent="0.4">
      <c r="A984" s="1">
        <v>45049</v>
      </c>
      <c r="B984" t="s">
        <v>13</v>
      </c>
    </row>
    <row r="985" spans="1:2" x14ac:dyDescent="0.4">
      <c r="A985" s="1">
        <v>45050</v>
      </c>
      <c r="B985" t="s">
        <v>24</v>
      </c>
    </row>
    <row r="986" spans="1:2" x14ac:dyDescent="0.4">
      <c r="A986" s="1">
        <v>45051</v>
      </c>
      <c r="B986" t="s">
        <v>14</v>
      </c>
    </row>
    <row r="987" spans="1:2" x14ac:dyDescent="0.4">
      <c r="A987" s="1">
        <v>45124</v>
      </c>
      <c r="B987" t="s">
        <v>26</v>
      </c>
    </row>
    <row r="988" spans="1:2" x14ac:dyDescent="0.4">
      <c r="A988" s="1">
        <v>45149</v>
      </c>
      <c r="B988" t="s">
        <v>28</v>
      </c>
    </row>
    <row r="989" spans="1:2" x14ac:dyDescent="0.4">
      <c r="A989" s="1">
        <v>45187</v>
      </c>
      <c r="B989" t="s">
        <v>19</v>
      </c>
    </row>
    <row r="990" spans="1:2" x14ac:dyDescent="0.4">
      <c r="A990" s="1">
        <v>45192</v>
      </c>
      <c r="B990" t="s">
        <v>15</v>
      </c>
    </row>
    <row r="991" spans="1:2" x14ac:dyDescent="0.4">
      <c r="A991" s="1">
        <v>45208</v>
      </c>
      <c r="B991" t="s">
        <v>31</v>
      </c>
    </row>
    <row r="992" spans="1:2" x14ac:dyDescent="0.4">
      <c r="A992" s="1">
        <v>45233</v>
      </c>
      <c r="B992" t="s">
        <v>16</v>
      </c>
    </row>
    <row r="993" spans="1:2" x14ac:dyDescent="0.4">
      <c r="A993" s="1">
        <v>45253</v>
      </c>
      <c r="B993" t="s">
        <v>17</v>
      </c>
    </row>
    <row r="994" spans="1:2" x14ac:dyDescent="0.4">
      <c r="A994" s="1">
        <v>45292</v>
      </c>
      <c r="B994" t="s">
        <v>9</v>
      </c>
    </row>
    <row r="995" spans="1:2" x14ac:dyDescent="0.4">
      <c r="A995" s="1">
        <v>45299</v>
      </c>
      <c r="B995" t="s">
        <v>10</v>
      </c>
    </row>
    <row r="996" spans="1:2" x14ac:dyDescent="0.4">
      <c r="A996" s="1">
        <v>45333</v>
      </c>
      <c r="B996" t="s">
        <v>21</v>
      </c>
    </row>
    <row r="997" spans="1:2" x14ac:dyDescent="0.4">
      <c r="A997" s="1">
        <v>45334</v>
      </c>
      <c r="B997" t="s">
        <v>22</v>
      </c>
    </row>
    <row r="998" spans="1:2" x14ac:dyDescent="0.4">
      <c r="A998" s="1">
        <v>45345</v>
      </c>
      <c r="B998" t="s">
        <v>12</v>
      </c>
    </row>
    <row r="999" spans="1:2" x14ac:dyDescent="0.4">
      <c r="A999" s="1">
        <v>45371</v>
      </c>
      <c r="B999" t="s">
        <v>11</v>
      </c>
    </row>
    <row r="1000" spans="1:2" x14ac:dyDescent="0.4">
      <c r="A1000" s="1">
        <v>45411</v>
      </c>
      <c r="B1000" t="s">
        <v>27</v>
      </c>
    </row>
    <row r="1001" spans="1:2" x14ac:dyDescent="0.4">
      <c r="A1001" s="1">
        <v>45415</v>
      </c>
      <c r="B1001" t="s">
        <v>13</v>
      </c>
    </row>
    <row r="1002" spans="1:2" x14ac:dyDescent="0.4">
      <c r="A1002" s="1">
        <v>45416</v>
      </c>
      <c r="B1002" t="s">
        <v>24</v>
      </c>
    </row>
    <row r="1003" spans="1:2" x14ac:dyDescent="0.4">
      <c r="A1003" s="1">
        <v>45417</v>
      </c>
      <c r="B1003" t="s">
        <v>14</v>
      </c>
    </row>
    <row r="1004" spans="1:2" x14ac:dyDescent="0.4">
      <c r="A1004" s="1">
        <v>45418</v>
      </c>
      <c r="B1004" t="s">
        <v>22</v>
      </c>
    </row>
    <row r="1005" spans="1:2" x14ac:dyDescent="0.4">
      <c r="A1005" s="1">
        <v>45488</v>
      </c>
      <c r="B1005" t="s">
        <v>26</v>
      </c>
    </row>
    <row r="1006" spans="1:2" x14ac:dyDescent="0.4">
      <c r="A1006" s="1">
        <v>45515</v>
      </c>
      <c r="B1006" t="s">
        <v>28</v>
      </c>
    </row>
    <row r="1007" spans="1:2" x14ac:dyDescent="0.4">
      <c r="A1007" s="1">
        <v>45516</v>
      </c>
      <c r="B1007" t="s">
        <v>22</v>
      </c>
    </row>
    <row r="1008" spans="1:2" x14ac:dyDescent="0.4">
      <c r="A1008" s="1">
        <v>45551</v>
      </c>
      <c r="B1008" t="s">
        <v>19</v>
      </c>
    </row>
    <row r="1009" spans="1:2" x14ac:dyDescent="0.4">
      <c r="A1009" s="1">
        <v>45557</v>
      </c>
      <c r="B1009" t="s">
        <v>15</v>
      </c>
    </row>
    <row r="1010" spans="1:2" x14ac:dyDescent="0.4">
      <c r="A1010" s="1">
        <v>45558</v>
      </c>
      <c r="B1010" t="s">
        <v>22</v>
      </c>
    </row>
    <row r="1011" spans="1:2" x14ac:dyDescent="0.4">
      <c r="A1011" s="1">
        <v>45579</v>
      </c>
      <c r="B1011" t="s">
        <v>31</v>
      </c>
    </row>
    <row r="1012" spans="1:2" x14ac:dyDescent="0.4">
      <c r="A1012" s="1">
        <v>45599</v>
      </c>
      <c r="B1012" t="s">
        <v>16</v>
      </c>
    </row>
    <row r="1013" spans="1:2" x14ac:dyDescent="0.4">
      <c r="A1013" s="1">
        <v>45600</v>
      </c>
      <c r="B1013" t="s">
        <v>22</v>
      </c>
    </row>
    <row r="1014" spans="1:2" x14ac:dyDescent="0.4">
      <c r="A1014" s="1">
        <v>45619</v>
      </c>
      <c r="B1014" t="s">
        <v>17</v>
      </c>
    </row>
    <row r="1015" spans="1:2" x14ac:dyDescent="0.4">
      <c r="A1015" s="1">
        <v>45658</v>
      </c>
      <c r="B1015" t="s">
        <v>9</v>
      </c>
    </row>
    <row r="1016" spans="1:2" x14ac:dyDescent="0.4">
      <c r="A1016" s="1">
        <v>45670</v>
      </c>
      <c r="B1016" t="s">
        <v>10</v>
      </c>
    </row>
    <row r="1017" spans="1:2" x14ac:dyDescent="0.4">
      <c r="A1017" s="1">
        <v>45699</v>
      </c>
      <c r="B1017" t="s">
        <v>21</v>
      </c>
    </row>
    <row r="1018" spans="1:2" x14ac:dyDescent="0.4">
      <c r="A1018" s="1">
        <v>45711</v>
      </c>
      <c r="B1018" t="s">
        <v>12</v>
      </c>
    </row>
    <row r="1019" spans="1:2" x14ac:dyDescent="0.4">
      <c r="A1019" s="1">
        <v>45712</v>
      </c>
      <c r="B1019" t="s">
        <v>22</v>
      </c>
    </row>
    <row r="1020" spans="1:2" x14ac:dyDescent="0.4">
      <c r="A1020" s="1">
        <v>45736</v>
      </c>
      <c r="B1020" t="s">
        <v>11</v>
      </c>
    </row>
    <row r="1021" spans="1:2" x14ac:dyDescent="0.4">
      <c r="A1021" s="1">
        <v>45776</v>
      </c>
      <c r="B1021" t="s">
        <v>27</v>
      </c>
    </row>
    <row r="1022" spans="1:2" x14ac:dyDescent="0.4">
      <c r="A1022" s="1">
        <v>45780</v>
      </c>
      <c r="B1022" t="s">
        <v>13</v>
      </c>
    </row>
    <row r="1023" spans="1:2" x14ac:dyDescent="0.4">
      <c r="A1023" s="1">
        <v>45781</v>
      </c>
      <c r="B1023" t="s">
        <v>24</v>
      </c>
    </row>
    <row r="1024" spans="1:2" x14ac:dyDescent="0.4">
      <c r="A1024" s="1">
        <v>45782</v>
      </c>
      <c r="B1024" t="s">
        <v>14</v>
      </c>
    </row>
    <row r="1025" spans="1:2" x14ac:dyDescent="0.4">
      <c r="A1025" s="1">
        <v>45783</v>
      </c>
      <c r="B1025" t="s">
        <v>22</v>
      </c>
    </row>
    <row r="1026" spans="1:2" x14ac:dyDescent="0.4">
      <c r="A1026" s="1">
        <v>45859</v>
      </c>
      <c r="B1026" t="s">
        <v>26</v>
      </c>
    </row>
    <row r="1027" spans="1:2" x14ac:dyDescent="0.4">
      <c r="A1027" s="1">
        <v>45880</v>
      </c>
      <c r="B1027" t="s">
        <v>28</v>
      </c>
    </row>
    <row r="1028" spans="1:2" x14ac:dyDescent="0.4">
      <c r="A1028" s="1">
        <v>45915</v>
      </c>
      <c r="B1028" t="s">
        <v>19</v>
      </c>
    </row>
    <row r="1029" spans="1:2" x14ac:dyDescent="0.4">
      <c r="A1029" s="1">
        <v>45923</v>
      </c>
      <c r="B1029" t="s">
        <v>15</v>
      </c>
    </row>
    <row r="1030" spans="1:2" x14ac:dyDescent="0.4">
      <c r="A1030" s="1">
        <v>45943</v>
      </c>
      <c r="B1030" t="s">
        <v>31</v>
      </c>
    </row>
    <row r="1031" spans="1:2" x14ac:dyDescent="0.4">
      <c r="A1031" s="1">
        <v>45964</v>
      </c>
      <c r="B1031" t="s">
        <v>16</v>
      </c>
    </row>
    <row r="1032" spans="1:2" x14ac:dyDescent="0.4">
      <c r="A1032" s="1">
        <v>45984</v>
      </c>
      <c r="B1032" t="s">
        <v>17</v>
      </c>
    </row>
    <row r="1033" spans="1:2" x14ac:dyDescent="0.4">
      <c r="A1033" s="1">
        <v>45985</v>
      </c>
      <c r="B1033" t="s">
        <v>22</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B79E7-FBB3-494D-B66C-EC9E77D54E43}">
  <dimension ref="A1:C15"/>
  <sheetViews>
    <sheetView workbookViewId="0">
      <selection activeCell="E366" sqref="E366"/>
    </sheetView>
  </sheetViews>
  <sheetFormatPr defaultRowHeight="18.75" x14ac:dyDescent="0.4"/>
  <cols>
    <col min="1" max="1" width="9.125" bestFit="1" customWidth="1"/>
  </cols>
  <sheetData>
    <row r="1" spans="1:3" x14ac:dyDescent="0.4">
      <c r="A1">
        <v>1</v>
      </c>
      <c r="B1" t="s">
        <v>48</v>
      </c>
    </row>
    <row r="2" spans="1:3" x14ac:dyDescent="0.4">
      <c r="A2">
        <v>2</v>
      </c>
      <c r="B2" t="s">
        <v>49</v>
      </c>
    </row>
    <row r="3" spans="1:3" x14ac:dyDescent="0.4">
      <c r="A3">
        <v>3</v>
      </c>
      <c r="B3" t="s">
        <v>50</v>
      </c>
    </row>
    <row r="4" spans="1:3" x14ac:dyDescent="0.4">
      <c r="A4">
        <v>4</v>
      </c>
      <c r="B4" t="s">
        <v>51</v>
      </c>
    </row>
    <row r="5" spans="1:3" x14ac:dyDescent="0.4">
      <c r="A5">
        <v>5</v>
      </c>
      <c r="B5" t="s">
        <v>52</v>
      </c>
    </row>
    <row r="6" spans="1:3" x14ac:dyDescent="0.4">
      <c r="A6">
        <v>6</v>
      </c>
      <c r="B6" t="s">
        <v>53</v>
      </c>
    </row>
    <row r="7" spans="1:3" x14ac:dyDescent="0.4">
      <c r="A7">
        <v>7</v>
      </c>
      <c r="B7" t="s">
        <v>54</v>
      </c>
    </row>
    <row r="8" spans="1:3" x14ac:dyDescent="0.4">
      <c r="A8">
        <v>8</v>
      </c>
      <c r="B8" t="s">
        <v>55</v>
      </c>
    </row>
    <row r="9" spans="1:3" x14ac:dyDescent="0.4">
      <c r="A9">
        <v>9</v>
      </c>
      <c r="B9" t="s">
        <v>56</v>
      </c>
    </row>
    <row r="10" spans="1:3" x14ac:dyDescent="0.4">
      <c r="A10">
        <v>10</v>
      </c>
      <c r="B10" t="s">
        <v>57</v>
      </c>
    </row>
    <row r="11" spans="1:3" x14ac:dyDescent="0.4">
      <c r="A11">
        <v>11</v>
      </c>
      <c r="B11" t="s">
        <v>58</v>
      </c>
    </row>
    <row r="12" spans="1:3" x14ac:dyDescent="0.4">
      <c r="A12">
        <v>12</v>
      </c>
      <c r="B12" t="s">
        <v>59</v>
      </c>
    </row>
    <row r="14" spans="1:3" x14ac:dyDescent="0.4">
      <c r="A14" s="17" t="s">
        <v>63</v>
      </c>
      <c r="B14" t="str">
        <f>IF(OR(カレンダー!$C$1=1,カレンダー!$C$1=2),IF(DAY(DATE(カレンダー!$A$1,2,29))=29,"うるう年",""),IF(DAY(DATE(カレンダー!$A$1+1,2,29))=29,"うるう年",""))</f>
        <v/>
      </c>
      <c r="C14" t="str">
        <f>IF(B14&lt;&gt;"うるう年","366","367")</f>
        <v>366</v>
      </c>
    </row>
    <row r="15" spans="1:3" x14ac:dyDescent="0.4">
      <c r="A15" t="s">
        <v>66</v>
      </c>
      <c r="B15" t="str">
        <f>IF(C15=TRUE,"する","しない")</f>
        <v>する</v>
      </c>
      <c r="C15" t="b">
        <v>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カレンダー</vt:lpstr>
      <vt:lpstr>就労日数用</vt:lpstr>
      <vt:lpstr>syukujitsu</vt:lpstr>
      <vt:lpstr>英語</vt:lpstr>
      <vt:lpstr>カレンダー!Print_Area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 ogata</dc:creator>
  <cp:lastModifiedBy>eri ogata</cp:lastModifiedBy>
  <cp:lastPrinted>2023-10-04T13:40:07Z</cp:lastPrinted>
  <dcterms:created xsi:type="dcterms:W3CDTF">2023-08-25T07:04:47Z</dcterms:created>
  <dcterms:modified xsi:type="dcterms:W3CDTF">2024-02-03T08:29:53Z</dcterms:modified>
</cp:coreProperties>
</file>